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НОО" sheetId="2" r:id="rId1"/>
  </sheets>
  <calcPr calcId="144525"/>
</workbook>
</file>

<file path=xl/calcChain.xml><?xml version="1.0" encoding="utf-8"?>
<calcChain xmlns="http://schemas.openxmlformats.org/spreadsheetml/2006/main">
  <c r="Y7" i="2" l="1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6" i="2"/>
  <c r="X9" i="2"/>
  <c r="X8" i="2"/>
  <c r="W39" i="2"/>
  <c r="W6" i="2" l="1"/>
  <c r="X6" i="2" l="1"/>
  <c r="AA45" i="2" l="1"/>
  <c r="Z45" i="2"/>
  <c r="V45" i="2"/>
  <c r="W45" i="2"/>
  <c r="X45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C54" i="2"/>
  <c r="B54" i="2"/>
  <c r="AA53" i="2"/>
  <c r="Z53" i="2"/>
  <c r="W53" i="2"/>
  <c r="V53" i="2"/>
  <c r="AA52" i="2"/>
  <c r="Z52" i="2"/>
  <c r="X52" i="2"/>
  <c r="W52" i="2"/>
  <c r="V52" i="2"/>
  <c r="AA51" i="2"/>
  <c r="Z51" i="2"/>
  <c r="W51" i="2"/>
  <c r="V51" i="2"/>
  <c r="AA50" i="2"/>
  <c r="Z50" i="2"/>
  <c r="W50" i="2"/>
  <c r="V50" i="2"/>
  <c r="AA49" i="2"/>
  <c r="Z49" i="2"/>
  <c r="X49" i="2"/>
  <c r="W49" i="2"/>
  <c r="V49" i="2"/>
  <c r="AA48" i="2"/>
  <c r="Z48" i="2"/>
  <c r="X48" i="2"/>
  <c r="W48" i="2"/>
  <c r="V48" i="2"/>
  <c r="AA47" i="2"/>
  <c r="Z47" i="2"/>
  <c r="W47" i="2"/>
  <c r="V47" i="2"/>
  <c r="AA46" i="2"/>
  <c r="Z46" i="2"/>
  <c r="X46" i="2"/>
  <c r="E46" i="2"/>
  <c r="E54" i="2" s="1"/>
  <c r="D46" i="2"/>
  <c r="V46" i="2" s="1"/>
  <c r="AA44" i="2"/>
  <c r="Z44" i="2"/>
  <c r="X44" i="2"/>
  <c r="W44" i="2"/>
  <c r="V44" i="2"/>
  <c r="AA43" i="2"/>
  <c r="Z43" i="2"/>
  <c r="W43" i="2"/>
  <c r="V43" i="2"/>
  <c r="AA42" i="2"/>
  <c r="Z42" i="2"/>
  <c r="X42" i="2"/>
  <c r="W42" i="2"/>
  <c r="V42" i="2"/>
  <c r="AA41" i="2"/>
  <c r="Z41" i="2"/>
  <c r="W41" i="2"/>
  <c r="V41" i="2"/>
  <c r="AA40" i="2"/>
  <c r="Z40" i="2"/>
  <c r="W40" i="2"/>
  <c r="V40" i="2"/>
  <c r="AA39" i="2"/>
  <c r="Z39" i="2"/>
  <c r="V39" i="2"/>
  <c r="AB39" i="2" s="1"/>
  <c r="AA38" i="2"/>
  <c r="Z38" i="2"/>
  <c r="X38" i="2"/>
  <c r="W38" i="2"/>
  <c r="V38" i="2"/>
  <c r="AA37" i="2"/>
  <c r="Z37" i="2"/>
  <c r="X37" i="2"/>
  <c r="W37" i="2"/>
  <c r="V37" i="2"/>
  <c r="AA36" i="2"/>
  <c r="Z36" i="2"/>
  <c r="W36" i="2"/>
  <c r="V36" i="2"/>
  <c r="AA35" i="2"/>
  <c r="Z35" i="2"/>
  <c r="X35" i="2"/>
  <c r="W35" i="2"/>
  <c r="V35" i="2"/>
  <c r="AA34" i="2"/>
  <c r="Z34" i="2"/>
  <c r="X34" i="2"/>
  <c r="W34" i="2"/>
  <c r="V34" i="2"/>
  <c r="AA33" i="2"/>
  <c r="Z33" i="2"/>
  <c r="W33" i="2"/>
  <c r="V33" i="2"/>
  <c r="AA32" i="2"/>
  <c r="Z32" i="2"/>
  <c r="X32" i="2"/>
  <c r="W32" i="2"/>
  <c r="V32" i="2"/>
  <c r="AA31" i="2"/>
  <c r="Z31" i="2"/>
  <c r="X31" i="2"/>
  <c r="W31" i="2"/>
  <c r="V31" i="2"/>
  <c r="AA30" i="2"/>
  <c r="Z30" i="2"/>
  <c r="X30" i="2"/>
  <c r="W30" i="2"/>
  <c r="V30" i="2"/>
  <c r="AA29" i="2"/>
  <c r="Z29" i="2"/>
  <c r="W29" i="2"/>
  <c r="V29" i="2"/>
  <c r="AA28" i="2"/>
  <c r="Z28" i="2"/>
  <c r="X28" i="2"/>
  <c r="W28" i="2"/>
  <c r="V28" i="2"/>
  <c r="AA27" i="2"/>
  <c r="Z27" i="2"/>
  <c r="W27" i="2"/>
  <c r="V27" i="2"/>
  <c r="AA26" i="2"/>
  <c r="Z26" i="2"/>
  <c r="W26" i="2"/>
  <c r="V26" i="2"/>
  <c r="AA25" i="2"/>
  <c r="Z25" i="2"/>
  <c r="W25" i="2"/>
  <c r="V25" i="2"/>
  <c r="AA24" i="2"/>
  <c r="Z24" i="2"/>
  <c r="X24" i="2"/>
  <c r="W24" i="2"/>
  <c r="V24" i="2"/>
  <c r="AA23" i="2"/>
  <c r="Z23" i="2"/>
  <c r="X23" i="2"/>
  <c r="W23" i="2"/>
  <c r="V23" i="2"/>
  <c r="AA22" i="2"/>
  <c r="Z22" i="2"/>
  <c r="W22" i="2"/>
  <c r="V22" i="2"/>
  <c r="AA21" i="2"/>
  <c r="Z21" i="2"/>
  <c r="X21" i="2"/>
  <c r="W21" i="2"/>
  <c r="V21" i="2"/>
  <c r="AA20" i="2"/>
  <c r="Z20" i="2"/>
  <c r="W20" i="2"/>
  <c r="V20" i="2"/>
  <c r="AA19" i="2"/>
  <c r="Z19" i="2"/>
  <c r="X19" i="2"/>
  <c r="W19" i="2"/>
  <c r="V19" i="2"/>
  <c r="AA18" i="2"/>
  <c r="Z18" i="2"/>
  <c r="X18" i="2"/>
  <c r="W18" i="2"/>
  <c r="V18" i="2"/>
  <c r="AA17" i="2"/>
  <c r="Z17" i="2"/>
  <c r="X17" i="2"/>
  <c r="W17" i="2"/>
  <c r="V17" i="2"/>
  <c r="AA16" i="2"/>
  <c r="Z16" i="2"/>
  <c r="X16" i="2"/>
  <c r="W16" i="2"/>
  <c r="V16" i="2"/>
  <c r="AA15" i="2"/>
  <c r="Z15" i="2"/>
  <c r="W15" i="2"/>
  <c r="V15" i="2"/>
  <c r="AA14" i="2"/>
  <c r="Z14" i="2"/>
  <c r="W14" i="2"/>
  <c r="V14" i="2"/>
  <c r="AA13" i="2"/>
  <c r="Z13" i="2"/>
  <c r="W13" i="2"/>
  <c r="V13" i="2"/>
  <c r="AA12" i="2"/>
  <c r="Z12" i="2"/>
  <c r="X12" i="2"/>
  <c r="W12" i="2"/>
  <c r="V12" i="2"/>
  <c r="AA11" i="2"/>
  <c r="Z11" i="2"/>
  <c r="X11" i="2"/>
  <c r="W11" i="2"/>
  <c r="V11" i="2"/>
  <c r="AA10" i="2"/>
  <c r="Z10" i="2"/>
  <c r="X10" i="2"/>
  <c r="W10" i="2"/>
  <c r="V10" i="2"/>
  <c r="AA9" i="2"/>
  <c r="Z9" i="2"/>
  <c r="W9" i="2"/>
  <c r="V9" i="2"/>
  <c r="AA8" i="2"/>
  <c r="Z8" i="2"/>
  <c r="W8" i="2"/>
  <c r="AB8" i="2" s="1"/>
  <c r="V8" i="2"/>
  <c r="AC8" i="2" s="1"/>
  <c r="AA7" i="2"/>
  <c r="Z7" i="2"/>
  <c r="X7" i="2"/>
  <c r="W7" i="2"/>
  <c r="V7" i="2"/>
  <c r="AC7" i="2" s="1"/>
  <c r="AA6" i="2"/>
  <c r="Z6" i="2"/>
  <c r="V6" i="2"/>
  <c r="AC37" i="2" l="1"/>
  <c r="AB38" i="2"/>
  <c r="AA54" i="2"/>
  <c r="AC10" i="2"/>
  <c r="AB11" i="2"/>
  <c r="AC11" i="2"/>
  <c r="AB12" i="2"/>
  <c r="AC9" i="2"/>
  <c r="AC16" i="2"/>
  <c r="AB17" i="2"/>
  <c r="AB19" i="2"/>
  <c r="AB22" i="2"/>
  <c r="AB23" i="2"/>
  <c r="AC26" i="2"/>
  <c r="AB27" i="2"/>
  <c r="AB28" i="2"/>
  <c r="AC31" i="2"/>
  <c r="AB32" i="2"/>
  <c r="AB33" i="2"/>
  <c r="AB34" i="2"/>
  <c r="AB50" i="2"/>
  <c r="AC50" i="2"/>
  <c r="AB7" i="2"/>
  <c r="AB9" i="2"/>
  <c r="AC18" i="2"/>
  <c r="AC22" i="2"/>
  <c r="AC34" i="2"/>
  <c r="AB35" i="2"/>
  <c r="AB36" i="2"/>
  <c r="AB37" i="2"/>
  <c r="AC43" i="2"/>
  <c r="AC51" i="2"/>
  <c r="AC52" i="2"/>
  <c r="AC53" i="2"/>
  <c r="AB13" i="2"/>
  <c r="AB14" i="2"/>
  <c r="AB15" i="2"/>
  <c r="AC15" i="2"/>
  <c r="AB16" i="2"/>
  <c r="AC17" i="2"/>
  <c r="AB18" i="2"/>
  <c r="AB20" i="2"/>
  <c r="AC20" i="2"/>
  <c r="AB21" i="2"/>
  <c r="AC23" i="2"/>
  <c r="AB24" i="2"/>
  <c r="AB25" i="2"/>
  <c r="AB26" i="2"/>
  <c r="AC28" i="2"/>
  <c r="AB29" i="2"/>
  <c r="AB30" i="2"/>
  <c r="AC30" i="2"/>
  <c r="AB31" i="2"/>
  <c r="AB43" i="2"/>
  <c r="AB47" i="2"/>
  <c r="AC47" i="2"/>
  <c r="AB51" i="2"/>
  <c r="AB52" i="2"/>
  <c r="AB53" i="2"/>
  <c r="AC21" i="2"/>
  <c r="Z54" i="2"/>
  <c r="AC45" i="2"/>
  <c r="AB45" i="2"/>
  <c r="Y54" i="2"/>
  <c r="X54" i="2"/>
  <c r="AC48" i="2"/>
  <c r="AC49" i="2"/>
  <c r="AB48" i="2"/>
  <c r="AB49" i="2"/>
  <c r="AB44" i="2"/>
  <c r="AC44" i="2"/>
  <c r="AC38" i="2"/>
  <c r="AC40" i="2"/>
  <c r="AC41" i="2"/>
  <c r="AB40" i="2"/>
  <c r="AB41" i="2"/>
  <c r="AB42" i="2"/>
  <c r="AC39" i="2"/>
  <c r="AC42" i="2"/>
  <c r="AC35" i="2"/>
  <c r="AC36" i="2"/>
  <c r="AC32" i="2"/>
  <c r="AC33" i="2"/>
  <c r="AC29" i="2"/>
  <c r="AC27" i="2"/>
  <c r="AC24" i="2"/>
  <c r="AC25" i="2"/>
  <c r="AC19" i="2"/>
  <c r="AC12" i="2"/>
  <c r="AC13" i="2"/>
  <c r="AC14" i="2"/>
  <c r="V54" i="2"/>
  <c r="AB10" i="2"/>
  <c r="AC6" i="2"/>
  <c r="AC46" i="2"/>
  <c r="AB6" i="2"/>
  <c r="W46" i="2"/>
  <c r="AB46" i="2" s="1"/>
  <c r="D54" i="2"/>
  <c r="AC54" i="2" l="1"/>
  <c r="W54" i="2"/>
  <c r="AB54" i="2" s="1"/>
</calcChain>
</file>

<file path=xl/sharedStrings.xml><?xml version="1.0" encoding="utf-8"?>
<sst xmlns="http://schemas.openxmlformats.org/spreadsheetml/2006/main" count="41" uniqueCount="22">
  <si>
    <t>1 кл</t>
  </si>
  <si>
    <t xml:space="preserve">2 кл </t>
  </si>
  <si>
    <t>3 кл</t>
  </si>
  <si>
    <t>4 кл</t>
  </si>
  <si>
    <t>1-4 класс</t>
  </si>
  <si>
    <t>всего учащихся</t>
  </si>
  <si>
    <t xml:space="preserve">переведено </t>
  </si>
  <si>
    <t>другое</t>
  </si>
  <si>
    <t>переведено без АЗ</t>
  </si>
  <si>
    <t>переведено с АЗ</t>
  </si>
  <si>
    <t xml:space="preserve">"4", "5" (и хорошисты, и отличники) 
</t>
  </si>
  <si>
    <t>их них "5" (только отличники)</t>
  </si>
  <si>
    <t xml:space="preserve">"4", "5" (и хорошисты, и отличники) </t>
  </si>
  <si>
    <t>2год</t>
  </si>
  <si>
    <t>из них "5" (только отличники)</t>
  </si>
  <si>
    <t>ОБУЧ</t>
  </si>
  <si>
    <t>КАЧ</t>
  </si>
  <si>
    <t>д/с 17</t>
  </si>
  <si>
    <t>итого</t>
  </si>
  <si>
    <t>1 класс в 2024/25  по 7.2, 8.2, 6.2, 4.2 и др. (т.е. 5-6 летняя начальная школа)</t>
  </si>
  <si>
    <t>Результаты обучения НОО 2025 (без экстернов)</t>
  </si>
  <si>
    <t xml:space="preserve">МБОУ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</si>
</sst>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"/>
    <numFmt numFmtId="165" formatCode="0.0%"/>
  </numFmts>
  <fonts count="15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color indexed="2"/>
      <name val="Arial Cyr"/>
    </font>
    <font>
      <b/>
      <sz val="12"/>
      <name val="Times New Roman"/>
      <family val="1"/>
      <charset val="204"/>
    </font>
    <font>
      <b/>
      <sz val="12"/>
      <name val="Arial Cyr"/>
    </font>
    <font>
      <b/>
      <sz val="10"/>
      <name val="Times New Roman"/>
      <family val="1"/>
      <charset val="204"/>
    </font>
    <font>
      <b/>
      <sz val="10"/>
      <name val="Arial Cy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Liberation Sans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Arial Cyr"/>
      <charset val="204"/>
    </font>
    <font>
      <b/>
      <i/>
      <sz val="10"/>
      <color theme="1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65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theme="1"/>
      </right>
      <top style="medium">
        <color auto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thin">
        <color theme="1"/>
      </bottom>
      <diagonal/>
    </border>
    <border>
      <left style="medium">
        <color theme="1"/>
      </left>
      <right style="medium">
        <color auto="1"/>
      </right>
      <top style="medium">
        <color auto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auto="1"/>
      </right>
      <top style="medium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medium">
        <color auto="1"/>
      </right>
      <top/>
      <bottom style="thin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medium">
        <color theme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auto="1"/>
      </right>
      <top/>
      <bottom style="thin">
        <color theme="1"/>
      </bottom>
      <diagonal/>
    </border>
    <border>
      <left style="medium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theme="1"/>
      </top>
      <bottom style="thin">
        <color theme="1"/>
      </bottom>
      <diagonal/>
    </border>
    <border>
      <left style="medium">
        <color auto="1"/>
      </left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auto="1"/>
      </right>
      <top style="thin">
        <color theme="1"/>
      </top>
      <bottom/>
      <diagonal/>
    </border>
    <border>
      <left style="medium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thin">
        <color theme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Font="0"/>
  </cellStyleXfs>
  <cellXfs count="195">
    <xf numFmtId="0" fontId="0" fillId="0" borderId="0" xfId="0"/>
    <xf numFmtId="0" fontId="2" fillId="3" borderId="0" xfId="0" applyFont="1" applyFill="1" applyAlignment="1">
      <alignment horizontal="center"/>
    </xf>
    <xf numFmtId="0" fontId="3" fillId="0" borderId="0" xfId="0" applyFont="1"/>
    <xf numFmtId="0" fontId="3" fillId="3" borderId="0" xfId="0" applyFont="1" applyFill="1"/>
    <xf numFmtId="0" fontId="2" fillId="3" borderId="0" xfId="0" applyFont="1" applyFill="1"/>
    <xf numFmtId="0" fontId="2" fillId="0" borderId="0" xfId="0" applyFont="1"/>
    <xf numFmtId="0" fontId="2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6" xfId="0" applyFont="1" applyBorder="1" applyAlignment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 wrapText="1"/>
    </xf>
    <xf numFmtId="0" fontId="8" fillId="0" borderId="27" xfId="0" applyFont="1" applyBorder="1" applyAlignment="1">
      <alignment horizontal="center" vertical="center" textRotation="90" wrapText="1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textRotation="90" wrapText="1"/>
    </xf>
    <xf numFmtId="0" fontId="8" fillId="0" borderId="29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textRotation="90" wrapText="1"/>
    </xf>
    <xf numFmtId="0" fontId="2" fillId="3" borderId="0" xfId="0" applyFont="1" applyFill="1" applyAlignment="1">
      <alignment horizontal="center" vertical="center" wrapText="1"/>
    </xf>
    <xf numFmtId="2" fontId="2" fillId="3" borderId="0" xfId="0" applyNumberFormat="1" applyFont="1" applyFill="1" applyAlignment="1">
      <alignment horizontal="center" vertical="center"/>
    </xf>
    <xf numFmtId="0" fontId="6" fillId="3" borderId="1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165" fontId="8" fillId="0" borderId="10" xfId="0" applyNumberFormat="1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165" fontId="7" fillId="3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0" fontId="7" fillId="3" borderId="17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4" borderId="39" xfId="0" applyFont="1" applyFill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2" fillId="5" borderId="34" xfId="0" applyFont="1" applyFill="1" applyBorder="1" applyAlignment="1">
      <alignment horizontal="center"/>
    </xf>
    <xf numFmtId="0" fontId="2" fillId="5" borderId="35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0" fillId="5" borderId="0" xfId="0" applyFill="1"/>
    <xf numFmtId="0" fontId="7" fillId="5" borderId="17" xfId="0" applyFont="1" applyFill="1" applyBorder="1" applyAlignment="1">
      <alignment horizontal="center"/>
    </xf>
    <xf numFmtId="0" fontId="7" fillId="5" borderId="18" xfId="0" applyFont="1" applyFill="1" applyBorder="1" applyAlignment="1">
      <alignment horizontal="center"/>
    </xf>
    <xf numFmtId="0" fontId="2" fillId="5" borderId="36" xfId="0" applyFont="1" applyFill="1" applyBorder="1" applyAlignment="1">
      <alignment horizontal="center"/>
    </xf>
    <xf numFmtId="0" fontId="2" fillId="5" borderId="37" xfId="0" applyFont="1" applyFill="1" applyBorder="1" applyAlignment="1">
      <alignment horizontal="center"/>
    </xf>
    <xf numFmtId="0" fontId="2" fillId="5" borderId="38" xfId="0" applyFont="1" applyFill="1" applyBorder="1" applyAlignment="1">
      <alignment horizontal="center"/>
    </xf>
    <xf numFmtId="165" fontId="8" fillId="5" borderId="18" xfId="0" applyNumberFormat="1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7" fillId="6" borderId="17" xfId="0" applyFont="1" applyFill="1" applyBorder="1" applyAlignment="1">
      <alignment horizontal="center"/>
    </xf>
    <xf numFmtId="0" fontId="7" fillId="6" borderId="18" xfId="0" applyFont="1" applyFill="1" applyBorder="1" applyAlignment="1">
      <alignment horizontal="center"/>
    </xf>
    <xf numFmtId="0" fontId="2" fillId="6" borderId="34" xfId="0" applyFont="1" applyFill="1" applyBorder="1" applyAlignment="1">
      <alignment horizontal="center"/>
    </xf>
    <xf numFmtId="0" fontId="2" fillId="6" borderId="35" xfId="0" applyFont="1" applyFill="1" applyBorder="1" applyAlignment="1">
      <alignment horizontal="center"/>
    </xf>
    <xf numFmtId="0" fontId="2" fillId="6" borderId="36" xfId="0" applyFont="1" applyFill="1" applyBorder="1" applyAlignment="1">
      <alignment horizontal="center"/>
    </xf>
    <xf numFmtId="0" fontId="2" fillId="6" borderId="37" xfId="0" applyFont="1" applyFill="1" applyBorder="1" applyAlignment="1">
      <alignment horizontal="center"/>
    </xf>
    <xf numFmtId="0" fontId="7" fillId="3" borderId="41" xfId="0" applyFont="1" applyFill="1" applyBorder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0" fillId="6" borderId="0" xfId="0" applyFill="1"/>
    <xf numFmtId="0" fontId="7" fillId="6" borderId="12" xfId="0" applyFont="1" applyFill="1" applyBorder="1" applyAlignment="1">
      <alignment horizontal="center"/>
    </xf>
    <xf numFmtId="0" fontId="2" fillId="6" borderId="38" xfId="0" applyFont="1" applyFill="1" applyBorder="1" applyAlignment="1">
      <alignment horizontal="center"/>
    </xf>
    <xf numFmtId="165" fontId="8" fillId="6" borderId="18" xfId="0" applyNumberFormat="1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6" fillId="4" borderId="43" xfId="0" applyFont="1" applyFill="1" applyBorder="1" applyAlignment="1">
      <alignment horizontal="center"/>
    </xf>
    <xf numFmtId="165" fontId="8" fillId="0" borderId="43" xfId="0" applyNumberFormat="1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6" fillId="4" borderId="44" xfId="0" applyFont="1" applyFill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65" fontId="11" fillId="0" borderId="18" xfId="0" applyNumberFormat="1" applyFont="1" applyBorder="1" applyAlignment="1">
      <alignment horizontal="center"/>
    </xf>
    <xf numFmtId="165" fontId="8" fillId="0" borderId="33" xfId="0" applyNumberFormat="1" applyFont="1" applyBorder="1" applyAlignment="1">
      <alignment horizontal="center"/>
    </xf>
    <xf numFmtId="165" fontId="8" fillId="5" borderId="33" xfId="0" applyNumberFormat="1" applyFont="1" applyFill="1" applyBorder="1" applyAlignment="1">
      <alignment horizontal="center"/>
    </xf>
    <xf numFmtId="165" fontId="8" fillId="6" borderId="33" xfId="0" applyNumberFormat="1" applyFont="1" applyFill="1" applyBorder="1" applyAlignment="1">
      <alignment horizontal="center"/>
    </xf>
    <xf numFmtId="165" fontId="8" fillId="0" borderId="53" xfId="0" applyNumberFormat="1" applyFont="1" applyBorder="1" applyAlignment="1">
      <alignment horizontal="center"/>
    </xf>
    <xf numFmtId="0" fontId="8" fillId="0" borderId="54" xfId="0" applyFont="1" applyBorder="1" applyAlignment="1">
      <alignment horizontal="center" vertical="center"/>
    </xf>
    <xf numFmtId="165" fontId="8" fillId="0" borderId="5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165" fontId="11" fillId="0" borderId="33" xfId="0" applyNumberFormat="1" applyFont="1" applyBorder="1" applyAlignment="1">
      <alignment horizontal="center"/>
    </xf>
    <xf numFmtId="0" fontId="2" fillId="6" borderId="18" xfId="0" applyFont="1" applyFill="1" applyBorder="1" applyAlignment="1">
      <alignment horizontal="center"/>
    </xf>
    <xf numFmtId="0" fontId="8" fillId="0" borderId="43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/>
    </xf>
    <xf numFmtId="0" fontId="0" fillId="6" borderId="0" xfId="0" applyFill="1" applyBorder="1"/>
    <xf numFmtId="0" fontId="0" fillId="7" borderId="0" xfId="0" applyFill="1" applyBorder="1"/>
    <xf numFmtId="0" fontId="7" fillId="7" borderId="0" xfId="0" applyFont="1" applyFill="1" applyBorder="1" applyAlignment="1">
      <alignment horizontal="center"/>
    </xf>
    <xf numFmtId="0" fontId="14" fillId="7" borderId="0" xfId="0" applyFont="1" applyFill="1" applyBorder="1"/>
    <xf numFmtId="0" fontId="13" fillId="7" borderId="0" xfId="0" applyFont="1" applyFill="1" applyBorder="1"/>
    <xf numFmtId="0" fontId="3" fillId="8" borderId="0" xfId="0" applyFont="1" applyFill="1" applyBorder="1"/>
    <xf numFmtId="0" fontId="2" fillId="8" borderId="0" xfId="0" applyFont="1" applyFill="1" applyBorder="1"/>
    <xf numFmtId="0" fontId="5" fillId="3" borderId="0" xfId="0" applyFont="1" applyFill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48" xfId="0" applyFont="1" applyBorder="1" applyAlignment="1">
      <alignment horizontal="center" vertical="center" textRotation="90" wrapText="1"/>
    </xf>
    <xf numFmtId="0" fontId="8" fillId="0" borderId="46" xfId="0" applyFont="1" applyBorder="1" applyAlignment="1">
      <alignment horizontal="center" vertical="center" textRotation="90" wrapText="1"/>
    </xf>
    <xf numFmtId="0" fontId="9" fillId="0" borderId="47" xfId="0" applyFont="1" applyBorder="1" applyAlignment="1">
      <alignment horizontal="center" vertical="center" textRotation="90" wrapText="1"/>
    </xf>
    <xf numFmtId="0" fontId="8" fillId="0" borderId="56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58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7" fillId="0" borderId="59" xfId="0" applyFont="1" applyBorder="1" applyAlignment="1">
      <alignment horizontal="center"/>
    </xf>
    <xf numFmtId="0" fontId="7" fillId="0" borderId="60" xfId="0" applyFont="1" applyBorder="1" applyAlignment="1">
      <alignment horizontal="center"/>
    </xf>
    <xf numFmtId="0" fontId="7" fillId="0" borderId="61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62" xfId="0" applyFont="1" applyBorder="1" applyAlignment="1">
      <alignment horizontal="center"/>
    </xf>
    <xf numFmtId="0" fontId="8" fillId="0" borderId="63" xfId="0" applyFont="1" applyBorder="1" applyAlignment="1">
      <alignment horizontal="center"/>
    </xf>
    <xf numFmtId="0" fontId="8" fillId="3" borderId="57" xfId="0" applyFont="1" applyFill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8" fillId="0" borderId="64" xfId="0" applyFont="1" applyBorder="1" applyAlignment="1">
      <alignment horizontal="center" vertical="center" textRotation="90" wrapText="1"/>
    </xf>
    <xf numFmtId="0" fontId="8" fillId="0" borderId="65" xfId="0" applyFont="1" applyBorder="1" applyAlignment="1">
      <alignment horizontal="center" vertical="center" textRotation="90" wrapText="1"/>
    </xf>
    <xf numFmtId="0" fontId="9" fillId="0" borderId="65" xfId="0" applyFont="1" applyBorder="1" applyAlignment="1">
      <alignment horizontal="center" vertical="center" textRotation="90" wrapText="1"/>
    </xf>
    <xf numFmtId="0" fontId="8" fillId="0" borderId="66" xfId="0" applyFont="1" applyBorder="1" applyAlignment="1">
      <alignment horizontal="center" vertical="center" textRotation="90" wrapText="1"/>
    </xf>
    <xf numFmtId="0" fontId="8" fillId="0" borderId="67" xfId="0" applyFont="1" applyBorder="1" applyAlignment="1">
      <alignment horizontal="center"/>
    </xf>
    <xf numFmtId="0" fontId="7" fillId="0" borderId="54" xfId="0" applyFont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6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6" fillId="0" borderId="6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 textRotation="90" wrapText="1"/>
    </xf>
    <xf numFmtId="0" fontId="6" fillId="4" borderId="40" xfId="0" applyFont="1" applyFill="1" applyBorder="1" applyAlignment="1">
      <alignment horizontal="center"/>
    </xf>
    <xf numFmtId="0" fontId="10" fillId="0" borderId="70" xfId="0" applyFont="1" applyBorder="1" applyAlignment="1">
      <alignment horizontal="center"/>
    </xf>
    <xf numFmtId="0" fontId="6" fillId="3" borderId="71" xfId="0" applyFont="1" applyFill="1" applyBorder="1" applyAlignment="1">
      <alignment horizontal="center" vertical="center"/>
    </xf>
    <xf numFmtId="0" fontId="6" fillId="3" borderId="72" xfId="0" applyFont="1" applyFill="1" applyBorder="1" applyAlignment="1">
      <alignment horizontal="center"/>
    </xf>
    <xf numFmtId="0" fontId="7" fillId="3" borderId="73" xfId="0" applyFont="1" applyFill="1" applyBorder="1" applyAlignment="1">
      <alignment horizontal="center"/>
    </xf>
    <xf numFmtId="0" fontId="6" fillId="3" borderId="74" xfId="0" applyFont="1" applyFill="1" applyBorder="1" applyAlignment="1">
      <alignment horizontal="center"/>
    </xf>
    <xf numFmtId="0" fontId="7" fillId="3" borderId="74" xfId="0" applyFont="1" applyFill="1" applyBorder="1" applyAlignment="1">
      <alignment horizontal="center"/>
    </xf>
    <xf numFmtId="0" fontId="6" fillId="3" borderId="75" xfId="0" applyFont="1" applyFill="1" applyBorder="1" applyAlignment="1">
      <alignment horizontal="center"/>
    </xf>
    <xf numFmtId="0" fontId="6" fillId="3" borderId="76" xfId="0" applyFont="1" applyFill="1" applyBorder="1" applyAlignment="1">
      <alignment horizontal="center"/>
    </xf>
    <xf numFmtId="0" fontId="7" fillId="3" borderId="75" xfId="0" applyFont="1" applyFill="1" applyBorder="1" applyAlignment="1">
      <alignment horizontal="center"/>
    </xf>
    <xf numFmtId="0" fontId="6" fillId="3" borderId="77" xfId="0" applyFont="1" applyFill="1" applyBorder="1" applyAlignment="1">
      <alignment horizontal="center"/>
    </xf>
    <xf numFmtId="0" fontId="7" fillId="5" borderId="73" xfId="0" applyFont="1" applyFill="1" applyBorder="1" applyAlignment="1">
      <alignment horizontal="center"/>
    </xf>
    <xf numFmtId="0" fontId="7" fillId="6" borderId="73" xfId="0" applyFont="1" applyFill="1" applyBorder="1" applyAlignment="1">
      <alignment horizontal="center"/>
    </xf>
    <xf numFmtId="0" fontId="7" fillId="6" borderId="74" xfId="0" applyFont="1" applyFill="1" applyBorder="1" applyAlignment="1">
      <alignment horizontal="center"/>
    </xf>
    <xf numFmtId="0" fontId="7" fillId="3" borderId="78" xfId="0" applyFont="1" applyFill="1" applyBorder="1" applyAlignment="1">
      <alignment horizontal="center"/>
    </xf>
    <xf numFmtId="0" fontId="12" fillId="3" borderId="79" xfId="0" applyFont="1" applyFill="1" applyBorder="1" applyAlignment="1">
      <alignment horizontal="center"/>
    </xf>
  </cellXfs>
  <cellStyles count="2">
    <cellStyle name="Обычный" xfId="0" builtinId="0"/>
    <cellStyle name="Примечание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O56"/>
  <sheetViews>
    <sheetView tabSelected="1" workbookViewId="0">
      <pane xSplit="1" ySplit="5" topLeftCell="B6" activePane="bottomRight" state="frozen"/>
      <selection activeCell="R11" sqref="R11"/>
      <selection pane="topRight"/>
      <selection pane="bottomLeft"/>
      <selection pane="bottomRight" activeCell="AD2" sqref="AD2:AD5"/>
    </sheetView>
  </sheetViews>
  <sheetFormatPr defaultColWidth="9.140625" defaultRowHeight="12.75"/>
  <cols>
    <col min="1" max="3" width="6.7109375" style="1" customWidth="1"/>
    <col min="4" max="29" width="6.7109375" style="2" customWidth="1"/>
    <col min="30" max="30" width="6.7109375" style="3" customWidth="1"/>
    <col min="31" max="31" width="3.42578125" style="3" customWidth="1"/>
    <col min="32" max="33" width="4" style="3" customWidth="1"/>
    <col min="34" max="34" width="2.85546875" style="3" customWidth="1"/>
    <col min="35" max="35" width="6" style="3" bestFit="1" customWidth="1"/>
    <col min="36" max="36" width="5" style="3" bestFit="1" customWidth="1"/>
    <col min="37" max="37" width="6" style="3" bestFit="1" customWidth="1"/>
    <col min="38" max="38" width="4" style="3" customWidth="1"/>
    <col min="39" max="39" width="4" style="3" bestFit="1" customWidth="1"/>
    <col min="40" max="40" width="6" style="3" bestFit="1" customWidth="1"/>
    <col min="41" max="41" width="4" style="3" customWidth="1"/>
    <col min="42" max="43" width="5" style="3" customWidth="1"/>
    <col min="44" max="44" width="2.5703125" style="3" customWidth="1"/>
    <col min="45" max="47" width="4" style="3" customWidth="1"/>
    <col min="48" max="49" width="7.85546875" style="4" customWidth="1"/>
    <col min="50" max="51" width="6" style="3" customWidth="1"/>
    <col min="52" max="52" width="7.85546875" style="4" customWidth="1"/>
    <col min="53" max="53" width="4" style="3" customWidth="1"/>
    <col min="54" max="54" width="3.42578125" style="3" customWidth="1"/>
    <col min="55" max="55" width="4" style="3" customWidth="1"/>
    <col min="56" max="56" width="6" style="3" customWidth="1"/>
    <col min="57" max="58" width="5" style="3" customWidth="1"/>
    <col min="59" max="59" width="6.28515625" style="4" customWidth="1"/>
    <col min="60" max="60" width="3.7109375" style="4" customWidth="1"/>
    <col min="61" max="223" width="9.140625" style="2"/>
  </cols>
  <sheetData>
    <row r="1" spans="1:223" s="5" customFormat="1" ht="16.5" customHeight="1" thickBot="1">
      <c r="A1" s="142" t="s">
        <v>20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4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4"/>
    </row>
    <row r="2" spans="1:223" s="5" customFormat="1" ht="12.75" customHeight="1" thickBot="1">
      <c r="A2" s="110" t="s">
        <v>21</v>
      </c>
      <c r="B2" s="112" t="s">
        <v>19</v>
      </c>
      <c r="C2" s="113"/>
      <c r="D2" s="118" t="s">
        <v>0</v>
      </c>
      <c r="E2" s="119"/>
      <c r="F2" s="120"/>
      <c r="G2" s="127" t="s">
        <v>1</v>
      </c>
      <c r="H2" s="128"/>
      <c r="I2" s="128"/>
      <c r="J2" s="128"/>
      <c r="K2" s="129"/>
      <c r="L2" s="127" t="s">
        <v>2</v>
      </c>
      <c r="M2" s="128"/>
      <c r="N2" s="128"/>
      <c r="O2" s="128"/>
      <c r="P2" s="129"/>
      <c r="Q2" s="127" t="s">
        <v>3</v>
      </c>
      <c r="R2" s="128"/>
      <c r="S2" s="128"/>
      <c r="T2" s="128"/>
      <c r="U2" s="129"/>
      <c r="V2" s="176" t="s">
        <v>4</v>
      </c>
      <c r="W2" s="133"/>
      <c r="X2" s="133"/>
      <c r="Y2" s="133"/>
      <c r="Z2" s="133"/>
      <c r="AA2" s="133"/>
      <c r="AB2" s="133"/>
      <c r="AC2" s="134"/>
      <c r="AD2" s="140" t="s">
        <v>21</v>
      </c>
      <c r="AE2" s="139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8"/>
      <c r="BE2" s="138"/>
      <c r="BF2" s="138"/>
      <c r="BG2" s="138"/>
      <c r="BH2" s="4"/>
    </row>
    <row r="3" spans="1:223" s="5" customFormat="1" ht="12.75" hidden="1" customHeight="1">
      <c r="A3" s="111"/>
      <c r="B3" s="114"/>
      <c r="C3" s="115"/>
      <c r="D3" s="121"/>
      <c r="E3" s="122"/>
      <c r="F3" s="123"/>
      <c r="G3" s="130"/>
      <c r="H3" s="131"/>
      <c r="I3" s="131"/>
      <c r="J3" s="131"/>
      <c r="K3" s="132"/>
      <c r="L3" s="130"/>
      <c r="M3" s="131"/>
      <c r="N3" s="131"/>
      <c r="O3" s="131"/>
      <c r="P3" s="132"/>
      <c r="Q3" s="130"/>
      <c r="R3" s="131"/>
      <c r="S3" s="131"/>
      <c r="T3" s="131"/>
      <c r="U3" s="132"/>
      <c r="V3" s="177"/>
      <c r="W3" s="135"/>
      <c r="X3" s="135"/>
      <c r="Y3" s="135"/>
      <c r="Z3" s="135"/>
      <c r="AA3" s="135"/>
      <c r="AB3" s="135"/>
      <c r="AC3" s="136"/>
      <c r="AD3" s="141"/>
      <c r="AE3" s="139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8"/>
      <c r="BE3" s="138"/>
      <c r="BF3" s="138"/>
      <c r="BG3" s="138"/>
      <c r="BH3" s="4"/>
    </row>
    <row r="4" spans="1:223" s="5" customFormat="1" ht="75.75" customHeight="1" thickBot="1">
      <c r="A4" s="111"/>
      <c r="B4" s="116"/>
      <c r="C4" s="117"/>
      <c r="D4" s="124"/>
      <c r="E4" s="125"/>
      <c r="F4" s="126"/>
      <c r="G4" s="130"/>
      <c r="H4" s="131"/>
      <c r="I4" s="131"/>
      <c r="J4" s="131"/>
      <c r="K4" s="132"/>
      <c r="L4" s="130"/>
      <c r="M4" s="131"/>
      <c r="N4" s="131"/>
      <c r="O4" s="131"/>
      <c r="P4" s="132"/>
      <c r="Q4" s="130"/>
      <c r="R4" s="131"/>
      <c r="S4" s="131"/>
      <c r="T4" s="131"/>
      <c r="U4" s="132"/>
      <c r="V4" s="177"/>
      <c r="W4" s="135"/>
      <c r="X4" s="135"/>
      <c r="Y4" s="135"/>
      <c r="Z4" s="135"/>
      <c r="AA4" s="135"/>
      <c r="AB4" s="135"/>
      <c r="AC4" s="136"/>
      <c r="AD4" s="141"/>
      <c r="AE4" s="139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8"/>
      <c r="BE4" s="138"/>
      <c r="BF4" s="138"/>
      <c r="BG4" s="138"/>
      <c r="BH4" s="4"/>
    </row>
    <row r="5" spans="1:223" s="5" customFormat="1" ht="90.75" customHeight="1" thickBot="1">
      <c r="A5" s="181"/>
      <c r="B5" s="143" t="s">
        <v>5</v>
      </c>
      <c r="C5" s="144" t="s">
        <v>6</v>
      </c>
      <c r="D5" s="143" t="s">
        <v>5</v>
      </c>
      <c r="E5" s="144" t="s">
        <v>6</v>
      </c>
      <c r="F5" s="145" t="s">
        <v>7</v>
      </c>
      <c r="G5" s="159" t="s">
        <v>5</v>
      </c>
      <c r="H5" s="160" t="s">
        <v>8</v>
      </c>
      <c r="I5" s="160" t="s">
        <v>9</v>
      </c>
      <c r="J5" s="161" t="s">
        <v>10</v>
      </c>
      <c r="K5" s="162" t="s">
        <v>11</v>
      </c>
      <c r="L5" s="159" t="s">
        <v>5</v>
      </c>
      <c r="M5" s="160" t="s">
        <v>8</v>
      </c>
      <c r="N5" s="160" t="s">
        <v>9</v>
      </c>
      <c r="O5" s="161" t="s">
        <v>12</v>
      </c>
      <c r="P5" s="162" t="s">
        <v>11</v>
      </c>
      <c r="Q5" s="9" t="s">
        <v>5</v>
      </c>
      <c r="R5" s="10" t="s">
        <v>6</v>
      </c>
      <c r="S5" s="13" t="s">
        <v>13</v>
      </c>
      <c r="T5" s="11" t="s">
        <v>12</v>
      </c>
      <c r="U5" s="12" t="s">
        <v>11</v>
      </c>
      <c r="V5" s="178" t="s">
        <v>5</v>
      </c>
      <c r="W5" s="14" t="s">
        <v>8</v>
      </c>
      <c r="X5" s="14" t="s">
        <v>9</v>
      </c>
      <c r="Y5" s="100" t="s">
        <v>13</v>
      </c>
      <c r="Z5" s="16" t="s">
        <v>12</v>
      </c>
      <c r="AA5" s="16" t="s">
        <v>14</v>
      </c>
      <c r="AB5" s="15" t="s">
        <v>15</v>
      </c>
      <c r="AC5" s="94" t="s">
        <v>16</v>
      </c>
      <c r="AD5" s="141"/>
      <c r="AE5" s="139"/>
      <c r="AF5" s="6"/>
      <c r="AG5" s="6"/>
      <c r="AH5" s="6"/>
      <c r="AI5" s="17"/>
      <c r="AJ5" s="17"/>
      <c r="AK5" s="6"/>
      <c r="AL5" s="6"/>
      <c r="AM5" s="6"/>
      <c r="AN5" s="17"/>
      <c r="AO5" s="17"/>
      <c r="AP5" s="6"/>
      <c r="AQ5" s="6"/>
      <c r="AR5" s="6"/>
      <c r="AS5" s="6"/>
      <c r="AT5" s="17"/>
      <c r="AU5" s="17"/>
      <c r="AV5" s="17"/>
      <c r="AW5" s="17"/>
      <c r="AX5" s="6"/>
      <c r="AY5" s="6"/>
      <c r="AZ5" s="6"/>
      <c r="BA5" s="6"/>
      <c r="BB5" s="6"/>
      <c r="BC5" s="6"/>
      <c r="BD5" s="17"/>
      <c r="BE5" s="8"/>
      <c r="BF5" s="8"/>
      <c r="BG5" s="18"/>
      <c r="BH5" s="4"/>
    </row>
    <row r="6" spans="1:223" s="5" customFormat="1" ht="15" customHeight="1">
      <c r="A6" s="182">
        <v>1</v>
      </c>
      <c r="B6" s="20"/>
      <c r="C6" s="21"/>
      <c r="D6" s="146">
        <v>48</v>
      </c>
      <c r="E6" s="147">
        <v>48</v>
      </c>
      <c r="F6" s="148"/>
      <c r="G6" s="155">
        <v>57</v>
      </c>
      <c r="H6" s="147">
        <v>54</v>
      </c>
      <c r="I6" s="156">
        <v>3</v>
      </c>
      <c r="J6" s="147">
        <v>31</v>
      </c>
      <c r="K6" s="163">
        <v>9</v>
      </c>
      <c r="L6" s="166">
        <v>73</v>
      </c>
      <c r="M6" s="167">
        <v>73</v>
      </c>
      <c r="N6" s="168">
        <v>0</v>
      </c>
      <c r="O6" s="168">
        <v>40</v>
      </c>
      <c r="P6" s="169">
        <v>10</v>
      </c>
      <c r="Q6" s="24">
        <v>53</v>
      </c>
      <c r="R6" s="22">
        <v>52</v>
      </c>
      <c r="S6" s="22">
        <v>1</v>
      </c>
      <c r="T6" s="22">
        <v>30</v>
      </c>
      <c r="U6" s="23">
        <v>4</v>
      </c>
      <c r="V6" s="179">
        <f>SUM(B6,D6,G6,M6,Q6)</f>
        <v>231</v>
      </c>
      <c r="W6" s="38">
        <f t="shared" ref="W6:W53" si="0">SUM(C6,E6,H6,M6,R6)</f>
        <v>227</v>
      </c>
      <c r="X6" s="39">
        <f t="shared" ref="X6:X52" si="1">SUM(F6,I6,N6)</f>
        <v>3</v>
      </c>
      <c r="Y6" s="38">
        <f>S6</f>
        <v>1</v>
      </c>
      <c r="Z6" s="25">
        <f t="shared" ref="Z6:Z30" si="2">SUM(J6,O6,T6)</f>
        <v>101</v>
      </c>
      <c r="AA6" s="25">
        <f t="shared" ref="AA6:AA29" si="3">SUM(K6,P6,U6)</f>
        <v>23</v>
      </c>
      <c r="AB6" s="26">
        <f t="shared" ref="AB6:AB9" si="4">W6/V6</f>
        <v>0.98268398268398272</v>
      </c>
      <c r="AC6" s="95">
        <f t="shared" ref="AC6:AC54" si="5">Z6/(V6-D6)</f>
        <v>0.55191256830601088</v>
      </c>
      <c r="AD6" s="61">
        <v>1</v>
      </c>
      <c r="AE6" s="27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8"/>
      <c r="AW6" s="28"/>
      <c r="AX6" s="7"/>
      <c r="AY6" s="7"/>
      <c r="AZ6" s="29"/>
      <c r="BA6" s="7"/>
      <c r="BB6" s="7"/>
      <c r="BC6" s="7"/>
      <c r="BD6" s="7"/>
      <c r="BE6" s="7"/>
      <c r="BF6" s="7"/>
      <c r="BG6" s="30"/>
      <c r="BH6" s="27"/>
    </row>
    <row r="7" spans="1:223">
      <c r="A7" s="183">
        <v>2</v>
      </c>
      <c r="B7" s="31">
        <v>4</v>
      </c>
      <c r="C7" s="32">
        <v>4</v>
      </c>
      <c r="D7" s="33">
        <v>42</v>
      </c>
      <c r="E7" s="34">
        <v>42</v>
      </c>
      <c r="F7" s="35"/>
      <c r="G7" s="36">
        <v>47</v>
      </c>
      <c r="H7" s="34">
        <v>47</v>
      </c>
      <c r="I7" s="34"/>
      <c r="J7" s="34">
        <v>13</v>
      </c>
      <c r="K7" s="37"/>
      <c r="L7" s="170">
        <v>54</v>
      </c>
      <c r="M7" s="97">
        <v>43</v>
      </c>
      <c r="N7" s="97">
        <v>11</v>
      </c>
      <c r="O7" s="97">
        <v>16</v>
      </c>
      <c r="P7" s="171">
        <v>4</v>
      </c>
      <c r="Q7" s="36">
        <v>48</v>
      </c>
      <c r="R7" s="34">
        <v>44</v>
      </c>
      <c r="S7" s="34">
        <v>4</v>
      </c>
      <c r="T7" s="34">
        <v>13</v>
      </c>
      <c r="U7" s="35"/>
      <c r="V7" s="179">
        <f t="shared" ref="V7:V53" si="6">SUM(B7,D7,G7,L7,Q7)</f>
        <v>195</v>
      </c>
      <c r="W7" s="38">
        <f t="shared" si="0"/>
        <v>180</v>
      </c>
      <c r="X7" s="39">
        <f t="shared" si="1"/>
        <v>11</v>
      </c>
      <c r="Y7" s="38">
        <f t="shared" ref="Y7:Y53" si="7">S7</f>
        <v>4</v>
      </c>
      <c r="Z7" s="38">
        <f t="shared" si="2"/>
        <v>42</v>
      </c>
      <c r="AA7" s="38">
        <f t="shared" si="3"/>
        <v>4</v>
      </c>
      <c r="AB7" s="40">
        <f t="shared" si="4"/>
        <v>0.92307692307692313</v>
      </c>
      <c r="AC7" s="90">
        <f t="shared" si="5"/>
        <v>0.27450980392156865</v>
      </c>
      <c r="AD7" s="32">
        <v>2</v>
      </c>
      <c r="AJ7" s="41"/>
      <c r="AO7" s="41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</row>
    <row r="8" spans="1:223">
      <c r="A8" s="183">
        <v>3</v>
      </c>
      <c r="B8" s="31">
        <v>1</v>
      </c>
      <c r="C8" s="32">
        <v>1</v>
      </c>
      <c r="D8" s="42">
        <v>60</v>
      </c>
      <c r="E8" s="42">
        <v>60</v>
      </c>
      <c r="F8" s="35"/>
      <c r="G8" s="157">
        <v>56</v>
      </c>
      <c r="H8" s="42">
        <v>56</v>
      </c>
      <c r="I8" s="42"/>
      <c r="J8" s="42">
        <v>35</v>
      </c>
      <c r="K8" s="37">
        <v>8</v>
      </c>
      <c r="L8" s="157">
        <v>67</v>
      </c>
      <c r="M8" s="43">
        <v>67</v>
      </c>
      <c r="N8" s="43"/>
      <c r="O8" s="43">
        <v>31</v>
      </c>
      <c r="P8" s="171">
        <v>7</v>
      </c>
      <c r="Q8" s="157">
        <v>59</v>
      </c>
      <c r="R8" s="42">
        <v>59</v>
      </c>
      <c r="S8" s="42"/>
      <c r="T8" s="42">
        <v>24</v>
      </c>
      <c r="U8" s="180">
        <v>8</v>
      </c>
      <c r="V8" s="179">
        <f t="shared" si="6"/>
        <v>243</v>
      </c>
      <c r="W8" s="38">
        <f t="shared" si="0"/>
        <v>243</v>
      </c>
      <c r="X8" s="39">
        <f t="shared" si="1"/>
        <v>0</v>
      </c>
      <c r="Y8" s="38">
        <f t="shared" si="7"/>
        <v>0</v>
      </c>
      <c r="Z8" s="38">
        <f t="shared" si="2"/>
        <v>90</v>
      </c>
      <c r="AA8" s="38">
        <f t="shared" si="3"/>
        <v>23</v>
      </c>
      <c r="AB8" s="40">
        <f t="shared" si="4"/>
        <v>1</v>
      </c>
      <c r="AC8" s="90">
        <f t="shared" si="5"/>
        <v>0.49180327868852458</v>
      </c>
      <c r="AD8" s="32">
        <v>3</v>
      </c>
      <c r="AJ8" s="41"/>
      <c r="AO8" s="41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</row>
    <row r="9" spans="1:223">
      <c r="A9" s="184">
        <v>4</v>
      </c>
      <c r="B9" s="19">
        <v>1</v>
      </c>
      <c r="C9" s="44">
        <v>1</v>
      </c>
      <c r="D9" s="33">
        <v>58</v>
      </c>
      <c r="E9" s="34">
        <v>58</v>
      </c>
      <c r="F9" s="35"/>
      <c r="G9" s="36">
        <v>82</v>
      </c>
      <c r="H9" s="34">
        <v>82</v>
      </c>
      <c r="I9" s="34"/>
      <c r="J9" s="34">
        <v>50</v>
      </c>
      <c r="K9" s="37">
        <v>12</v>
      </c>
      <c r="L9" s="170">
        <v>79</v>
      </c>
      <c r="M9" s="97">
        <v>79</v>
      </c>
      <c r="N9" s="97"/>
      <c r="O9" s="97">
        <v>58</v>
      </c>
      <c r="P9" s="171">
        <v>12</v>
      </c>
      <c r="Q9" s="36">
        <v>56</v>
      </c>
      <c r="R9" s="34">
        <v>55</v>
      </c>
      <c r="S9" s="34">
        <v>1</v>
      </c>
      <c r="T9" s="34">
        <v>34</v>
      </c>
      <c r="U9" s="35">
        <v>3</v>
      </c>
      <c r="V9" s="179">
        <f t="shared" si="6"/>
        <v>276</v>
      </c>
      <c r="W9" s="38">
        <f t="shared" si="0"/>
        <v>275</v>
      </c>
      <c r="X9" s="39">
        <f t="shared" si="1"/>
        <v>0</v>
      </c>
      <c r="Y9" s="38">
        <f t="shared" si="7"/>
        <v>1</v>
      </c>
      <c r="Z9" s="38">
        <f t="shared" si="2"/>
        <v>142</v>
      </c>
      <c r="AA9" s="38">
        <f t="shared" si="3"/>
        <v>27</v>
      </c>
      <c r="AB9" s="40">
        <f t="shared" si="4"/>
        <v>0.99637681159420288</v>
      </c>
      <c r="AC9" s="90">
        <f t="shared" si="5"/>
        <v>0.65137614678899081</v>
      </c>
      <c r="AD9" s="44">
        <v>4</v>
      </c>
      <c r="AJ9" s="41"/>
      <c r="AO9" s="41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</row>
    <row r="10" spans="1:223">
      <c r="A10" s="183">
        <v>5</v>
      </c>
      <c r="B10" s="31"/>
      <c r="C10" s="32"/>
      <c r="D10" s="33">
        <v>88</v>
      </c>
      <c r="E10" s="34">
        <v>85</v>
      </c>
      <c r="F10" s="149">
        <v>3</v>
      </c>
      <c r="G10" s="36">
        <v>82</v>
      </c>
      <c r="H10" s="34">
        <v>80</v>
      </c>
      <c r="I10" s="34">
        <v>2</v>
      </c>
      <c r="J10" s="34">
        <v>47</v>
      </c>
      <c r="K10" s="37">
        <v>7</v>
      </c>
      <c r="L10" s="170">
        <v>75</v>
      </c>
      <c r="M10" s="97">
        <v>73</v>
      </c>
      <c r="N10" s="97">
        <v>2</v>
      </c>
      <c r="O10" s="97">
        <v>50</v>
      </c>
      <c r="P10" s="171">
        <v>11</v>
      </c>
      <c r="Q10" s="36">
        <v>64</v>
      </c>
      <c r="R10" s="34">
        <v>64</v>
      </c>
      <c r="S10" s="34"/>
      <c r="T10" s="34">
        <v>33</v>
      </c>
      <c r="U10" s="35">
        <v>7</v>
      </c>
      <c r="V10" s="179">
        <f t="shared" si="6"/>
        <v>309</v>
      </c>
      <c r="W10" s="38">
        <f t="shared" si="0"/>
        <v>302</v>
      </c>
      <c r="X10" s="39">
        <f t="shared" si="1"/>
        <v>7</v>
      </c>
      <c r="Y10" s="38">
        <f t="shared" si="7"/>
        <v>0</v>
      </c>
      <c r="Z10" s="38">
        <f t="shared" si="2"/>
        <v>130</v>
      </c>
      <c r="AA10" s="38">
        <f t="shared" si="3"/>
        <v>25</v>
      </c>
      <c r="AB10" s="40">
        <f t="shared" ref="AB10:AB54" si="8">W10/V10</f>
        <v>0.97734627831715215</v>
      </c>
      <c r="AC10" s="90">
        <f t="shared" si="5"/>
        <v>0.58823529411764708</v>
      </c>
      <c r="AD10" s="32">
        <v>5</v>
      </c>
      <c r="AJ10" s="41"/>
      <c r="AO10" s="41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</row>
    <row r="11" spans="1:223">
      <c r="A11" s="183">
        <v>6</v>
      </c>
      <c r="B11" s="31">
        <v>1</v>
      </c>
      <c r="C11" s="32">
        <v>1</v>
      </c>
      <c r="D11" s="33">
        <v>376</v>
      </c>
      <c r="E11" s="34">
        <v>376</v>
      </c>
      <c r="F11" s="35"/>
      <c r="G11" s="36">
        <v>363</v>
      </c>
      <c r="H11" s="34">
        <v>363</v>
      </c>
      <c r="I11" s="34"/>
      <c r="J11" s="34">
        <v>305</v>
      </c>
      <c r="K11" s="37">
        <v>107</v>
      </c>
      <c r="L11" s="170">
        <v>402</v>
      </c>
      <c r="M11" s="97">
        <v>401</v>
      </c>
      <c r="N11" s="97">
        <v>1</v>
      </c>
      <c r="O11" s="97">
        <v>292</v>
      </c>
      <c r="P11" s="171">
        <v>68</v>
      </c>
      <c r="Q11" s="56">
        <v>351</v>
      </c>
      <c r="R11" s="46">
        <v>350</v>
      </c>
      <c r="S11" s="46">
        <v>1</v>
      </c>
      <c r="T11" s="34">
        <v>310</v>
      </c>
      <c r="U11" s="35">
        <v>51</v>
      </c>
      <c r="V11" s="179">
        <f t="shared" si="6"/>
        <v>1493</v>
      </c>
      <c r="W11" s="38">
        <f t="shared" si="0"/>
        <v>1491</v>
      </c>
      <c r="X11" s="39">
        <f>SUM(F11,I11,N11)</f>
        <v>1</v>
      </c>
      <c r="Y11" s="38">
        <f t="shared" si="7"/>
        <v>1</v>
      </c>
      <c r="Z11" s="38">
        <f t="shared" si="2"/>
        <v>907</v>
      </c>
      <c r="AA11" s="38">
        <f t="shared" si="3"/>
        <v>226</v>
      </c>
      <c r="AB11" s="40">
        <f t="shared" si="8"/>
        <v>0.99866041527126592</v>
      </c>
      <c r="AC11" s="90">
        <f t="shared" si="5"/>
        <v>0.81199641897940911</v>
      </c>
      <c r="AD11" s="32">
        <v>6</v>
      </c>
      <c r="AJ11" s="41"/>
      <c r="AO11" s="4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</row>
    <row r="12" spans="1:223">
      <c r="A12" s="184">
        <v>7</v>
      </c>
      <c r="B12" s="47"/>
      <c r="C12" s="44"/>
      <c r="D12" s="33">
        <v>118</v>
      </c>
      <c r="E12" s="34">
        <v>118</v>
      </c>
      <c r="F12" s="35"/>
      <c r="G12" s="36">
        <v>88</v>
      </c>
      <c r="H12" s="34">
        <v>87</v>
      </c>
      <c r="I12" s="34">
        <v>1</v>
      </c>
      <c r="J12" s="34">
        <v>65</v>
      </c>
      <c r="K12" s="37">
        <v>15</v>
      </c>
      <c r="L12" s="170">
        <v>119</v>
      </c>
      <c r="M12" s="97">
        <v>119</v>
      </c>
      <c r="N12" s="97"/>
      <c r="O12" s="97">
        <v>64</v>
      </c>
      <c r="P12" s="171">
        <v>16</v>
      </c>
      <c r="Q12" s="36">
        <v>97</v>
      </c>
      <c r="R12" s="34">
        <v>96</v>
      </c>
      <c r="S12" s="34">
        <v>1</v>
      </c>
      <c r="T12" s="34">
        <v>55</v>
      </c>
      <c r="U12" s="35">
        <v>12</v>
      </c>
      <c r="V12" s="179">
        <f t="shared" si="6"/>
        <v>422</v>
      </c>
      <c r="W12" s="38">
        <f t="shared" si="0"/>
        <v>420</v>
      </c>
      <c r="X12" s="39">
        <f t="shared" si="1"/>
        <v>1</v>
      </c>
      <c r="Y12" s="38">
        <f t="shared" si="7"/>
        <v>1</v>
      </c>
      <c r="Z12" s="38">
        <f t="shared" si="2"/>
        <v>184</v>
      </c>
      <c r="AA12" s="38">
        <f t="shared" si="3"/>
        <v>43</v>
      </c>
      <c r="AB12" s="40">
        <f t="shared" si="8"/>
        <v>0.99526066350710896</v>
      </c>
      <c r="AC12" s="90">
        <f t="shared" si="5"/>
        <v>0.60526315789473684</v>
      </c>
      <c r="AD12" s="44">
        <v>7</v>
      </c>
      <c r="AJ12" s="41"/>
      <c r="AO12" s="41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</row>
    <row r="13" spans="1:223">
      <c r="A13" s="183">
        <v>8</v>
      </c>
      <c r="B13" s="31"/>
      <c r="C13" s="32"/>
      <c r="D13" s="33">
        <v>57</v>
      </c>
      <c r="E13" s="34">
        <v>57</v>
      </c>
      <c r="F13" s="35"/>
      <c r="G13" s="36">
        <v>39</v>
      </c>
      <c r="H13" s="34">
        <v>39</v>
      </c>
      <c r="I13" s="34"/>
      <c r="J13" s="34">
        <v>26</v>
      </c>
      <c r="K13" s="37">
        <v>6</v>
      </c>
      <c r="L13" s="170">
        <v>71</v>
      </c>
      <c r="M13" s="97">
        <v>71</v>
      </c>
      <c r="N13" s="97"/>
      <c r="O13" s="97">
        <v>41</v>
      </c>
      <c r="P13" s="171">
        <v>11</v>
      </c>
      <c r="Q13" s="36">
        <v>52</v>
      </c>
      <c r="R13" s="34">
        <v>52</v>
      </c>
      <c r="S13" s="34"/>
      <c r="T13" s="34">
        <v>28</v>
      </c>
      <c r="U13" s="35">
        <v>10</v>
      </c>
      <c r="V13" s="179">
        <f t="shared" si="6"/>
        <v>219</v>
      </c>
      <c r="W13" s="38">
        <f t="shared" si="0"/>
        <v>219</v>
      </c>
      <c r="X13" s="39"/>
      <c r="Y13" s="38">
        <f t="shared" si="7"/>
        <v>0</v>
      </c>
      <c r="Z13" s="38">
        <f t="shared" si="2"/>
        <v>95</v>
      </c>
      <c r="AA13" s="38">
        <f t="shared" si="3"/>
        <v>27</v>
      </c>
      <c r="AB13" s="40">
        <f t="shared" si="8"/>
        <v>1</v>
      </c>
      <c r="AC13" s="90">
        <f>Z13/(V13-D13)</f>
        <v>0.5864197530864198</v>
      </c>
      <c r="AD13" s="32">
        <v>8</v>
      </c>
      <c r="AJ13" s="41"/>
      <c r="AO13" s="41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</row>
    <row r="14" spans="1:223">
      <c r="A14" s="185">
        <v>9</v>
      </c>
      <c r="B14" s="31"/>
      <c r="C14" s="32"/>
      <c r="D14" s="33">
        <v>58</v>
      </c>
      <c r="E14" s="34">
        <v>58</v>
      </c>
      <c r="F14" s="35"/>
      <c r="G14" s="36">
        <v>57</v>
      </c>
      <c r="H14" s="34">
        <v>57</v>
      </c>
      <c r="I14" s="34"/>
      <c r="J14" s="34">
        <v>45</v>
      </c>
      <c r="K14" s="37">
        <v>11</v>
      </c>
      <c r="L14" s="170">
        <v>57</v>
      </c>
      <c r="M14" s="97">
        <v>57</v>
      </c>
      <c r="N14" s="97"/>
      <c r="O14" s="97">
        <v>45</v>
      </c>
      <c r="P14" s="171">
        <v>20</v>
      </c>
      <c r="Q14" s="36">
        <v>58</v>
      </c>
      <c r="R14" s="34">
        <v>58</v>
      </c>
      <c r="S14" s="34"/>
      <c r="T14" s="34">
        <v>48</v>
      </c>
      <c r="U14" s="35">
        <v>12</v>
      </c>
      <c r="V14" s="179">
        <f t="shared" si="6"/>
        <v>230</v>
      </c>
      <c r="W14" s="38">
        <f t="shared" si="0"/>
        <v>230</v>
      </c>
      <c r="X14" s="39"/>
      <c r="Y14" s="38">
        <f t="shared" si="7"/>
        <v>0</v>
      </c>
      <c r="Z14" s="38">
        <f t="shared" si="2"/>
        <v>138</v>
      </c>
      <c r="AA14" s="38">
        <f t="shared" si="3"/>
        <v>43</v>
      </c>
      <c r="AB14" s="40">
        <f t="shared" si="8"/>
        <v>1</v>
      </c>
      <c r="AC14" s="90">
        <f t="shared" si="5"/>
        <v>0.80232558139534882</v>
      </c>
      <c r="AD14" s="32">
        <v>9</v>
      </c>
      <c r="AJ14" s="41"/>
      <c r="AO14" s="41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</row>
    <row r="15" spans="1:223">
      <c r="A15" s="186">
        <v>10</v>
      </c>
      <c r="B15" s="19">
        <v>3</v>
      </c>
      <c r="C15" s="44">
        <v>3</v>
      </c>
      <c r="D15" s="33">
        <v>82</v>
      </c>
      <c r="E15" s="34">
        <v>82</v>
      </c>
      <c r="F15" s="35"/>
      <c r="G15" s="36">
        <v>79</v>
      </c>
      <c r="H15" s="34">
        <v>79</v>
      </c>
      <c r="I15" s="34"/>
      <c r="J15" s="34">
        <v>58</v>
      </c>
      <c r="K15" s="37">
        <v>13</v>
      </c>
      <c r="L15" s="170">
        <v>94</v>
      </c>
      <c r="M15" s="97">
        <v>94</v>
      </c>
      <c r="N15" s="97"/>
      <c r="O15" s="97">
        <v>58</v>
      </c>
      <c r="P15" s="171">
        <v>12</v>
      </c>
      <c r="Q15" s="36">
        <v>97</v>
      </c>
      <c r="R15" s="34">
        <v>97</v>
      </c>
      <c r="S15" s="34"/>
      <c r="T15" s="34">
        <v>55</v>
      </c>
      <c r="U15" s="35">
        <v>12</v>
      </c>
      <c r="V15" s="179">
        <f t="shared" si="6"/>
        <v>355</v>
      </c>
      <c r="W15" s="38">
        <f t="shared" si="0"/>
        <v>355</v>
      </c>
      <c r="X15" s="39"/>
      <c r="Y15" s="38">
        <f t="shared" si="7"/>
        <v>0</v>
      </c>
      <c r="Z15" s="38">
        <f t="shared" si="2"/>
        <v>171</v>
      </c>
      <c r="AA15" s="38">
        <f t="shared" si="3"/>
        <v>37</v>
      </c>
      <c r="AB15" s="40">
        <f t="shared" si="8"/>
        <v>1</v>
      </c>
      <c r="AC15" s="90">
        <f t="shared" si="5"/>
        <v>0.62637362637362637</v>
      </c>
      <c r="AD15" s="44">
        <v>10</v>
      </c>
      <c r="AJ15" s="41"/>
      <c r="AO15" s="41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</row>
    <row r="16" spans="1:223">
      <c r="A16" s="185">
        <v>11</v>
      </c>
      <c r="B16" s="31">
        <v>8</v>
      </c>
      <c r="C16" s="32">
        <v>8</v>
      </c>
      <c r="D16" s="33">
        <v>37</v>
      </c>
      <c r="E16" s="34">
        <v>37</v>
      </c>
      <c r="F16" s="35"/>
      <c r="G16" s="36">
        <v>53</v>
      </c>
      <c r="H16" s="34">
        <v>53</v>
      </c>
      <c r="I16" s="34"/>
      <c r="J16" s="34">
        <v>28</v>
      </c>
      <c r="K16" s="37">
        <v>8</v>
      </c>
      <c r="L16" s="170">
        <v>36</v>
      </c>
      <c r="M16" s="97">
        <v>34</v>
      </c>
      <c r="N16" s="97">
        <v>2</v>
      </c>
      <c r="O16" s="97">
        <v>13</v>
      </c>
      <c r="P16" s="171">
        <v>4</v>
      </c>
      <c r="Q16" s="36">
        <v>45</v>
      </c>
      <c r="R16" s="34">
        <v>45</v>
      </c>
      <c r="S16" s="34"/>
      <c r="T16" s="34">
        <v>19</v>
      </c>
      <c r="U16" s="35">
        <v>2</v>
      </c>
      <c r="V16" s="179">
        <f t="shared" si="6"/>
        <v>179</v>
      </c>
      <c r="W16" s="38">
        <f t="shared" si="0"/>
        <v>177</v>
      </c>
      <c r="X16" s="39">
        <f t="shared" si="1"/>
        <v>2</v>
      </c>
      <c r="Y16" s="38">
        <f t="shared" si="7"/>
        <v>0</v>
      </c>
      <c r="Z16" s="38">
        <f t="shared" si="2"/>
        <v>60</v>
      </c>
      <c r="AA16" s="38">
        <f t="shared" si="3"/>
        <v>14</v>
      </c>
      <c r="AB16" s="40">
        <f t="shared" si="8"/>
        <v>0.98882681564245811</v>
      </c>
      <c r="AC16" s="90">
        <f t="shared" si="5"/>
        <v>0.42253521126760563</v>
      </c>
      <c r="AD16" s="32">
        <v>11</v>
      </c>
      <c r="AJ16" s="41"/>
      <c r="AO16" s="41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</row>
    <row r="17" spans="1:223">
      <c r="A17" s="186">
        <v>12</v>
      </c>
      <c r="B17" s="31">
        <v>6</v>
      </c>
      <c r="C17" s="32">
        <v>6</v>
      </c>
      <c r="D17" s="33">
        <v>256</v>
      </c>
      <c r="E17" s="34">
        <v>256</v>
      </c>
      <c r="F17" s="35"/>
      <c r="G17" s="36">
        <v>283</v>
      </c>
      <c r="H17" s="34">
        <v>279</v>
      </c>
      <c r="I17" s="34">
        <v>4</v>
      </c>
      <c r="J17" s="34">
        <v>177</v>
      </c>
      <c r="K17" s="37">
        <v>30</v>
      </c>
      <c r="L17" s="170">
        <v>255</v>
      </c>
      <c r="M17" s="97">
        <v>255</v>
      </c>
      <c r="N17" s="97"/>
      <c r="O17" s="97">
        <v>157</v>
      </c>
      <c r="P17" s="171">
        <v>33</v>
      </c>
      <c r="Q17" s="36">
        <v>219</v>
      </c>
      <c r="R17" s="34">
        <v>219</v>
      </c>
      <c r="S17" s="34"/>
      <c r="T17" s="34">
        <v>137</v>
      </c>
      <c r="U17" s="35">
        <v>26</v>
      </c>
      <c r="V17" s="179">
        <f t="shared" si="6"/>
        <v>1019</v>
      </c>
      <c r="W17" s="38">
        <f t="shared" si="0"/>
        <v>1015</v>
      </c>
      <c r="X17" s="39">
        <f t="shared" si="1"/>
        <v>4</v>
      </c>
      <c r="Y17" s="38">
        <f t="shared" si="7"/>
        <v>0</v>
      </c>
      <c r="Z17" s="38">
        <f t="shared" si="2"/>
        <v>471</v>
      </c>
      <c r="AA17" s="38">
        <f t="shared" si="3"/>
        <v>89</v>
      </c>
      <c r="AB17" s="40">
        <f t="shared" si="8"/>
        <v>0.99607458292443574</v>
      </c>
      <c r="AC17" s="90">
        <f t="shared" si="5"/>
        <v>0.61730013106159898</v>
      </c>
      <c r="AD17" s="32">
        <v>12</v>
      </c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</row>
    <row r="18" spans="1:223">
      <c r="A18" s="185">
        <v>13</v>
      </c>
      <c r="B18" s="19">
        <v>2</v>
      </c>
      <c r="C18" s="44">
        <v>2</v>
      </c>
      <c r="D18" s="33">
        <v>310</v>
      </c>
      <c r="E18" s="34">
        <v>309</v>
      </c>
      <c r="F18" s="149">
        <v>1</v>
      </c>
      <c r="G18" s="36">
        <v>333</v>
      </c>
      <c r="H18" s="34">
        <v>332</v>
      </c>
      <c r="I18" s="34">
        <v>1</v>
      </c>
      <c r="J18" s="34">
        <v>256</v>
      </c>
      <c r="K18" s="37">
        <v>42</v>
      </c>
      <c r="L18" s="170">
        <v>315</v>
      </c>
      <c r="M18" s="97">
        <v>313</v>
      </c>
      <c r="N18" s="97">
        <v>2</v>
      </c>
      <c r="O18" s="97">
        <v>233</v>
      </c>
      <c r="P18" s="171">
        <v>70</v>
      </c>
      <c r="Q18" s="36">
        <v>318</v>
      </c>
      <c r="R18" s="34">
        <v>318</v>
      </c>
      <c r="S18" s="34"/>
      <c r="T18" s="34">
        <v>210</v>
      </c>
      <c r="U18" s="35">
        <v>52</v>
      </c>
      <c r="V18" s="179">
        <f t="shared" si="6"/>
        <v>1278</v>
      </c>
      <c r="W18" s="38">
        <f t="shared" si="0"/>
        <v>1274</v>
      </c>
      <c r="X18" s="39">
        <f t="shared" si="1"/>
        <v>4</v>
      </c>
      <c r="Y18" s="38">
        <f t="shared" si="7"/>
        <v>0</v>
      </c>
      <c r="Z18" s="38">
        <f t="shared" si="2"/>
        <v>699</v>
      </c>
      <c r="AA18" s="38">
        <f t="shared" si="3"/>
        <v>164</v>
      </c>
      <c r="AB18" s="40">
        <f t="shared" si="8"/>
        <v>0.99687010954616584</v>
      </c>
      <c r="AC18" s="90">
        <f t="shared" si="5"/>
        <v>0.72210743801652888</v>
      </c>
      <c r="AD18" s="44">
        <v>13</v>
      </c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</row>
    <row r="19" spans="1:223">
      <c r="A19" s="186">
        <v>14</v>
      </c>
      <c r="B19" s="31"/>
      <c r="C19" s="32"/>
      <c r="D19" s="33">
        <v>91</v>
      </c>
      <c r="E19" s="34">
        <v>91</v>
      </c>
      <c r="F19" s="35"/>
      <c r="G19" s="36">
        <v>82</v>
      </c>
      <c r="H19" s="34">
        <v>79</v>
      </c>
      <c r="I19" s="34">
        <v>3</v>
      </c>
      <c r="J19" s="34">
        <v>57</v>
      </c>
      <c r="K19" s="37">
        <v>13</v>
      </c>
      <c r="L19" s="170">
        <v>92</v>
      </c>
      <c r="M19" s="97">
        <v>91</v>
      </c>
      <c r="N19" s="97">
        <v>1</v>
      </c>
      <c r="O19" s="97">
        <v>51</v>
      </c>
      <c r="P19" s="171">
        <v>9</v>
      </c>
      <c r="Q19" s="36">
        <v>95</v>
      </c>
      <c r="R19" s="34">
        <v>95</v>
      </c>
      <c r="S19" s="34"/>
      <c r="T19" s="34">
        <v>55</v>
      </c>
      <c r="U19" s="35">
        <v>16</v>
      </c>
      <c r="V19" s="179">
        <f t="shared" si="6"/>
        <v>360</v>
      </c>
      <c r="W19" s="38">
        <f t="shared" si="0"/>
        <v>356</v>
      </c>
      <c r="X19" s="39">
        <f t="shared" si="1"/>
        <v>4</v>
      </c>
      <c r="Y19" s="38">
        <f t="shared" si="7"/>
        <v>0</v>
      </c>
      <c r="Z19" s="38">
        <f t="shared" si="2"/>
        <v>163</v>
      </c>
      <c r="AA19" s="38">
        <f t="shared" si="3"/>
        <v>38</v>
      </c>
      <c r="AB19" s="40">
        <f t="shared" si="8"/>
        <v>0.98888888888888893</v>
      </c>
      <c r="AC19" s="90">
        <f t="shared" si="5"/>
        <v>0.60594795539033453</v>
      </c>
      <c r="AD19" s="32">
        <v>14</v>
      </c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</row>
    <row r="20" spans="1:223">
      <c r="A20" s="183">
        <v>15</v>
      </c>
      <c r="B20" s="31">
        <v>2</v>
      </c>
      <c r="C20" s="32">
        <v>2</v>
      </c>
      <c r="D20" s="33">
        <v>109</v>
      </c>
      <c r="E20" s="34">
        <v>109</v>
      </c>
      <c r="F20" s="35"/>
      <c r="G20" s="36">
        <v>99</v>
      </c>
      <c r="H20" s="34">
        <v>99</v>
      </c>
      <c r="I20" s="34"/>
      <c r="J20" s="34">
        <v>75</v>
      </c>
      <c r="K20" s="37">
        <v>15</v>
      </c>
      <c r="L20" s="170">
        <v>136</v>
      </c>
      <c r="M20" s="97">
        <v>136</v>
      </c>
      <c r="N20" s="97"/>
      <c r="O20" s="97">
        <v>90</v>
      </c>
      <c r="P20" s="171">
        <v>19</v>
      </c>
      <c r="Q20" s="36">
        <v>140</v>
      </c>
      <c r="R20" s="34">
        <v>140</v>
      </c>
      <c r="S20" s="34"/>
      <c r="T20" s="34">
        <v>97</v>
      </c>
      <c r="U20" s="35">
        <v>24</v>
      </c>
      <c r="V20" s="179">
        <f t="shared" si="6"/>
        <v>486</v>
      </c>
      <c r="W20" s="38">
        <f t="shared" si="0"/>
        <v>486</v>
      </c>
      <c r="X20" s="39"/>
      <c r="Y20" s="38">
        <f t="shared" si="7"/>
        <v>0</v>
      </c>
      <c r="Z20" s="38">
        <f t="shared" si="2"/>
        <v>262</v>
      </c>
      <c r="AA20" s="38">
        <f t="shared" si="3"/>
        <v>58</v>
      </c>
      <c r="AB20" s="40">
        <f t="shared" si="8"/>
        <v>1</v>
      </c>
      <c r="AC20" s="90">
        <f t="shared" si="5"/>
        <v>0.69496021220159154</v>
      </c>
      <c r="AD20" s="32">
        <v>15</v>
      </c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</row>
    <row r="21" spans="1:223">
      <c r="A21" s="187">
        <v>16</v>
      </c>
      <c r="B21" s="19">
        <v>2</v>
      </c>
      <c r="C21" s="44">
        <v>2</v>
      </c>
      <c r="D21" s="33">
        <v>72</v>
      </c>
      <c r="E21" s="51">
        <v>72</v>
      </c>
      <c r="F21" s="35"/>
      <c r="G21" s="36">
        <v>88</v>
      </c>
      <c r="H21" s="34">
        <v>87</v>
      </c>
      <c r="I21" s="34">
        <v>1</v>
      </c>
      <c r="J21" s="34">
        <v>59</v>
      </c>
      <c r="K21" s="37">
        <v>7</v>
      </c>
      <c r="L21" s="170">
        <v>57</v>
      </c>
      <c r="M21" s="97">
        <v>57</v>
      </c>
      <c r="N21" s="97"/>
      <c r="O21" s="97">
        <v>35</v>
      </c>
      <c r="P21" s="171">
        <v>7</v>
      </c>
      <c r="Q21" s="36">
        <v>76</v>
      </c>
      <c r="R21" s="34">
        <v>76</v>
      </c>
      <c r="S21" s="34"/>
      <c r="T21" s="34">
        <v>41</v>
      </c>
      <c r="U21" s="35">
        <v>9</v>
      </c>
      <c r="V21" s="179">
        <f t="shared" si="6"/>
        <v>295</v>
      </c>
      <c r="W21" s="38">
        <f t="shared" si="0"/>
        <v>294</v>
      </c>
      <c r="X21" s="39">
        <f t="shared" si="1"/>
        <v>1</v>
      </c>
      <c r="Y21" s="38">
        <f t="shared" si="7"/>
        <v>0</v>
      </c>
      <c r="Z21" s="38">
        <f t="shared" si="2"/>
        <v>135</v>
      </c>
      <c r="AA21" s="38">
        <f t="shared" si="3"/>
        <v>23</v>
      </c>
      <c r="AB21" s="40">
        <f t="shared" si="8"/>
        <v>0.99661016949152548</v>
      </c>
      <c r="AC21" s="90">
        <f t="shared" si="5"/>
        <v>0.60538116591928248</v>
      </c>
      <c r="AD21" s="44">
        <v>16</v>
      </c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</row>
    <row r="22" spans="1:223">
      <c r="A22" s="185">
        <v>17</v>
      </c>
      <c r="B22" s="31">
        <v>2</v>
      </c>
      <c r="C22" s="32">
        <v>2</v>
      </c>
      <c r="D22" s="33">
        <v>105</v>
      </c>
      <c r="E22" s="34">
        <v>105</v>
      </c>
      <c r="F22" s="35"/>
      <c r="G22" s="36">
        <v>85</v>
      </c>
      <c r="H22" s="34">
        <v>85</v>
      </c>
      <c r="I22" s="34"/>
      <c r="J22" s="34">
        <v>74</v>
      </c>
      <c r="K22" s="37">
        <v>19</v>
      </c>
      <c r="L22" s="170">
        <v>93</v>
      </c>
      <c r="M22" s="97">
        <v>93</v>
      </c>
      <c r="N22" s="97"/>
      <c r="O22" s="97">
        <v>57</v>
      </c>
      <c r="P22" s="171">
        <v>13</v>
      </c>
      <c r="Q22" s="36">
        <v>106</v>
      </c>
      <c r="R22" s="34">
        <v>106</v>
      </c>
      <c r="S22" s="34"/>
      <c r="T22" s="34">
        <v>76</v>
      </c>
      <c r="U22" s="35">
        <v>16</v>
      </c>
      <c r="V22" s="179">
        <f t="shared" si="6"/>
        <v>391</v>
      </c>
      <c r="W22" s="38">
        <f t="shared" si="0"/>
        <v>391</v>
      </c>
      <c r="X22" s="39"/>
      <c r="Y22" s="38">
        <f t="shared" si="7"/>
        <v>0</v>
      </c>
      <c r="Z22" s="38">
        <f t="shared" si="2"/>
        <v>207</v>
      </c>
      <c r="AA22" s="38">
        <f t="shared" si="3"/>
        <v>48</v>
      </c>
      <c r="AB22" s="40">
        <f t="shared" si="8"/>
        <v>1</v>
      </c>
      <c r="AC22" s="90">
        <f t="shared" si="5"/>
        <v>0.72377622377622375</v>
      </c>
      <c r="AD22" s="32">
        <v>17</v>
      </c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</row>
    <row r="23" spans="1:223">
      <c r="A23" s="188">
        <v>18</v>
      </c>
      <c r="B23" s="31">
        <v>1</v>
      </c>
      <c r="C23" s="32">
        <v>1</v>
      </c>
      <c r="D23" s="33">
        <v>90</v>
      </c>
      <c r="E23" s="96">
        <v>88</v>
      </c>
      <c r="F23" s="149">
        <v>2</v>
      </c>
      <c r="G23" s="36">
        <v>87</v>
      </c>
      <c r="H23" s="34">
        <v>87</v>
      </c>
      <c r="I23" s="34"/>
      <c r="J23" s="34">
        <v>53</v>
      </c>
      <c r="K23" s="37">
        <v>9</v>
      </c>
      <c r="L23" s="170">
        <v>90</v>
      </c>
      <c r="M23" s="97">
        <v>90</v>
      </c>
      <c r="N23" s="97"/>
      <c r="O23" s="97">
        <v>52</v>
      </c>
      <c r="P23" s="171">
        <v>8</v>
      </c>
      <c r="Q23" s="36">
        <v>83</v>
      </c>
      <c r="R23" s="34">
        <v>83</v>
      </c>
      <c r="S23" s="34"/>
      <c r="T23" s="34">
        <v>44</v>
      </c>
      <c r="U23" s="35">
        <v>13</v>
      </c>
      <c r="V23" s="179">
        <f t="shared" si="6"/>
        <v>351</v>
      </c>
      <c r="W23" s="38">
        <f t="shared" si="0"/>
        <v>349</v>
      </c>
      <c r="X23" s="39">
        <f t="shared" si="1"/>
        <v>2</v>
      </c>
      <c r="Y23" s="38">
        <f t="shared" si="7"/>
        <v>0</v>
      </c>
      <c r="Z23" s="38">
        <f t="shared" si="2"/>
        <v>149</v>
      </c>
      <c r="AA23" s="38">
        <f t="shared" si="3"/>
        <v>30</v>
      </c>
      <c r="AB23" s="40">
        <f t="shared" si="8"/>
        <v>0.99430199430199429</v>
      </c>
      <c r="AC23" s="90">
        <f t="shared" si="5"/>
        <v>0.57088122605363989</v>
      </c>
      <c r="AD23" s="32">
        <v>18</v>
      </c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</row>
    <row r="24" spans="1:223">
      <c r="A24" s="189">
        <v>19</v>
      </c>
      <c r="B24" s="19"/>
      <c r="C24" s="44"/>
      <c r="D24" s="33">
        <v>56</v>
      </c>
      <c r="E24" s="34">
        <v>56</v>
      </c>
      <c r="F24" s="35"/>
      <c r="G24" s="36">
        <v>61</v>
      </c>
      <c r="H24" s="34">
        <v>59</v>
      </c>
      <c r="I24" s="34">
        <v>2</v>
      </c>
      <c r="J24" s="34">
        <v>37</v>
      </c>
      <c r="K24" s="37">
        <v>5</v>
      </c>
      <c r="L24" s="170">
        <v>64</v>
      </c>
      <c r="M24" s="97">
        <v>60</v>
      </c>
      <c r="N24" s="97">
        <v>4</v>
      </c>
      <c r="O24" s="97">
        <v>42</v>
      </c>
      <c r="P24" s="171">
        <v>6</v>
      </c>
      <c r="Q24" s="36">
        <v>83</v>
      </c>
      <c r="R24" s="34">
        <v>82</v>
      </c>
      <c r="S24" s="34">
        <v>1</v>
      </c>
      <c r="T24" s="34">
        <v>58</v>
      </c>
      <c r="U24" s="35">
        <v>14</v>
      </c>
      <c r="V24" s="179">
        <f t="shared" si="6"/>
        <v>264</v>
      </c>
      <c r="W24" s="38">
        <f t="shared" si="0"/>
        <v>257</v>
      </c>
      <c r="X24" s="39">
        <f t="shared" si="1"/>
        <v>6</v>
      </c>
      <c r="Y24" s="38">
        <f t="shared" si="7"/>
        <v>1</v>
      </c>
      <c r="Z24" s="38">
        <f t="shared" si="2"/>
        <v>137</v>
      </c>
      <c r="AA24" s="38">
        <f t="shared" si="3"/>
        <v>25</v>
      </c>
      <c r="AB24" s="40">
        <f t="shared" si="8"/>
        <v>0.97348484848484851</v>
      </c>
      <c r="AC24" s="90">
        <f t="shared" si="5"/>
        <v>0.65865384615384615</v>
      </c>
      <c r="AD24" s="44">
        <v>19</v>
      </c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</row>
    <row r="25" spans="1:223">
      <c r="A25" s="183">
        <v>20</v>
      </c>
      <c r="B25" s="31"/>
      <c r="C25" s="32"/>
      <c r="D25" s="33">
        <v>19</v>
      </c>
      <c r="E25" s="34">
        <v>19</v>
      </c>
      <c r="F25" s="35"/>
      <c r="G25" s="36">
        <v>21</v>
      </c>
      <c r="H25" s="34">
        <v>21</v>
      </c>
      <c r="I25" s="34"/>
      <c r="J25" s="34">
        <v>8</v>
      </c>
      <c r="K25" s="37">
        <v>1</v>
      </c>
      <c r="L25" s="170">
        <v>12</v>
      </c>
      <c r="M25" s="97">
        <v>12</v>
      </c>
      <c r="N25" s="97"/>
      <c r="O25" s="97">
        <v>8</v>
      </c>
      <c r="P25" s="171">
        <v>1</v>
      </c>
      <c r="Q25" s="36">
        <v>13</v>
      </c>
      <c r="R25" s="34">
        <v>13</v>
      </c>
      <c r="S25" s="34"/>
      <c r="T25" s="34">
        <v>5</v>
      </c>
      <c r="U25" s="35">
        <v>2</v>
      </c>
      <c r="V25" s="179">
        <f t="shared" si="6"/>
        <v>65</v>
      </c>
      <c r="W25" s="38">
        <f t="shared" si="0"/>
        <v>65</v>
      </c>
      <c r="X25" s="39"/>
      <c r="Y25" s="38">
        <f t="shared" si="7"/>
        <v>0</v>
      </c>
      <c r="Z25" s="38">
        <f t="shared" si="2"/>
        <v>21</v>
      </c>
      <c r="AA25" s="38">
        <f t="shared" si="3"/>
        <v>4</v>
      </c>
      <c r="AB25" s="40">
        <f t="shared" si="8"/>
        <v>1</v>
      </c>
      <c r="AC25" s="90">
        <f t="shared" si="5"/>
        <v>0.45652173913043476</v>
      </c>
      <c r="AD25" s="32">
        <v>20</v>
      </c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</row>
    <row r="26" spans="1:223" s="52" customFormat="1">
      <c r="A26" s="190">
        <v>21</v>
      </c>
      <c r="B26" s="53">
        <v>2</v>
      </c>
      <c r="C26" s="54">
        <v>2</v>
      </c>
      <c r="D26" s="45">
        <v>71</v>
      </c>
      <c r="E26" s="46">
        <v>71</v>
      </c>
      <c r="F26" s="55"/>
      <c r="G26" s="56">
        <v>67</v>
      </c>
      <c r="H26" s="46">
        <v>67</v>
      </c>
      <c r="I26" s="46"/>
      <c r="J26" s="46">
        <v>37</v>
      </c>
      <c r="K26" s="57">
        <v>8</v>
      </c>
      <c r="L26" s="172">
        <v>103</v>
      </c>
      <c r="M26" s="165">
        <v>103</v>
      </c>
      <c r="N26" s="165"/>
      <c r="O26" s="165">
        <v>66</v>
      </c>
      <c r="P26" s="173">
        <v>21</v>
      </c>
      <c r="Q26" s="56">
        <v>88</v>
      </c>
      <c r="R26" s="46">
        <v>87</v>
      </c>
      <c r="S26" s="46">
        <v>1</v>
      </c>
      <c r="T26" s="46">
        <v>45</v>
      </c>
      <c r="U26" s="55"/>
      <c r="V26" s="179">
        <f t="shared" si="6"/>
        <v>331</v>
      </c>
      <c r="W26" s="38">
        <f t="shared" si="0"/>
        <v>330</v>
      </c>
      <c r="X26" s="39"/>
      <c r="Y26" s="38">
        <f t="shared" si="7"/>
        <v>1</v>
      </c>
      <c r="Z26" s="38">
        <f t="shared" si="2"/>
        <v>148</v>
      </c>
      <c r="AA26" s="38">
        <f t="shared" si="3"/>
        <v>29</v>
      </c>
      <c r="AB26" s="58">
        <f t="shared" si="8"/>
        <v>0.99697885196374625</v>
      </c>
      <c r="AC26" s="91">
        <f t="shared" si="5"/>
        <v>0.56923076923076921</v>
      </c>
      <c r="AD26" s="54">
        <v>21</v>
      </c>
    </row>
    <row r="27" spans="1:223">
      <c r="A27" s="184">
        <v>22</v>
      </c>
      <c r="B27" s="19"/>
      <c r="C27" s="59"/>
      <c r="D27" s="33">
        <v>119</v>
      </c>
      <c r="E27" s="34">
        <v>119</v>
      </c>
      <c r="F27" s="35"/>
      <c r="G27" s="36">
        <v>133</v>
      </c>
      <c r="H27" s="34">
        <v>133</v>
      </c>
      <c r="I27" s="34"/>
      <c r="J27" s="34">
        <v>87</v>
      </c>
      <c r="K27" s="37">
        <v>22</v>
      </c>
      <c r="L27" s="170">
        <v>136</v>
      </c>
      <c r="M27" s="97">
        <v>136</v>
      </c>
      <c r="N27" s="97"/>
      <c r="O27" s="97">
        <v>65</v>
      </c>
      <c r="P27" s="171">
        <v>9</v>
      </c>
      <c r="Q27" s="36">
        <v>98</v>
      </c>
      <c r="R27" s="34">
        <v>98</v>
      </c>
      <c r="S27" s="34"/>
      <c r="T27" s="34">
        <v>58</v>
      </c>
      <c r="U27" s="35">
        <v>14</v>
      </c>
      <c r="V27" s="179">
        <f t="shared" si="6"/>
        <v>486</v>
      </c>
      <c r="W27" s="38">
        <f t="shared" si="0"/>
        <v>486</v>
      </c>
      <c r="X27" s="39"/>
      <c r="Y27" s="38">
        <f t="shared" si="7"/>
        <v>0</v>
      </c>
      <c r="Z27" s="38">
        <f t="shared" si="2"/>
        <v>210</v>
      </c>
      <c r="AA27" s="38">
        <f t="shared" si="3"/>
        <v>45</v>
      </c>
      <c r="AB27" s="40">
        <f t="shared" si="8"/>
        <v>1</v>
      </c>
      <c r="AC27" s="90">
        <f t="shared" si="5"/>
        <v>0.57220708446866486</v>
      </c>
      <c r="AD27" s="44">
        <v>22</v>
      </c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</row>
    <row r="28" spans="1:223">
      <c r="A28" s="183">
        <v>23</v>
      </c>
      <c r="B28" s="31">
        <v>1</v>
      </c>
      <c r="C28" s="32">
        <v>1</v>
      </c>
      <c r="D28" s="33">
        <v>95</v>
      </c>
      <c r="E28" s="34">
        <v>95</v>
      </c>
      <c r="F28" s="35"/>
      <c r="G28" s="36">
        <v>124</v>
      </c>
      <c r="H28" s="34">
        <v>122</v>
      </c>
      <c r="I28" s="34">
        <v>2</v>
      </c>
      <c r="J28" s="34">
        <v>82</v>
      </c>
      <c r="K28" s="37">
        <v>15</v>
      </c>
      <c r="L28" s="170">
        <v>124</v>
      </c>
      <c r="M28" s="97">
        <v>122</v>
      </c>
      <c r="N28" s="97">
        <v>2</v>
      </c>
      <c r="O28" s="97">
        <v>76</v>
      </c>
      <c r="P28" s="171">
        <v>12</v>
      </c>
      <c r="Q28" s="36">
        <v>110</v>
      </c>
      <c r="R28" s="34">
        <v>110</v>
      </c>
      <c r="S28" s="34"/>
      <c r="T28" s="34">
        <v>70</v>
      </c>
      <c r="U28" s="35">
        <v>11</v>
      </c>
      <c r="V28" s="179">
        <f t="shared" si="6"/>
        <v>454</v>
      </c>
      <c r="W28" s="38">
        <f t="shared" si="0"/>
        <v>450</v>
      </c>
      <c r="X28" s="39">
        <f t="shared" si="1"/>
        <v>4</v>
      </c>
      <c r="Y28" s="38">
        <f t="shared" si="7"/>
        <v>0</v>
      </c>
      <c r="Z28" s="38">
        <f t="shared" si="2"/>
        <v>228</v>
      </c>
      <c r="AA28" s="38">
        <f t="shared" si="3"/>
        <v>38</v>
      </c>
      <c r="AB28" s="40">
        <f t="shared" si="8"/>
        <v>0.99118942731277537</v>
      </c>
      <c r="AC28" s="90">
        <f t="shared" si="5"/>
        <v>0.63509749303621166</v>
      </c>
      <c r="AD28" s="32">
        <v>23</v>
      </c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</row>
    <row r="29" spans="1:223">
      <c r="A29" s="183">
        <v>24</v>
      </c>
      <c r="B29" s="31"/>
      <c r="C29" s="32"/>
      <c r="D29" s="33">
        <v>74</v>
      </c>
      <c r="E29" s="96">
        <v>74</v>
      </c>
      <c r="F29" s="35"/>
      <c r="G29" s="36">
        <v>73</v>
      </c>
      <c r="H29" s="34">
        <v>73</v>
      </c>
      <c r="I29" s="34"/>
      <c r="J29" s="34">
        <v>67</v>
      </c>
      <c r="K29" s="37">
        <v>24</v>
      </c>
      <c r="L29" s="170">
        <v>77</v>
      </c>
      <c r="M29" s="97">
        <v>77</v>
      </c>
      <c r="N29" s="97"/>
      <c r="O29" s="97">
        <v>59</v>
      </c>
      <c r="P29" s="171">
        <v>11</v>
      </c>
      <c r="Q29" s="36">
        <v>58</v>
      </c>
      <c r="R29" s="34">
        <v>58</v>
      </c>
      <c r="S29" s="34"/>
      <c r="T29" s="34">
        <v>50</v>
      </c>
      <c r="U29" s="35"/>
      <c r="V29" s="179">
        <f t="shared" si="6"/>
        <v>282</v>
      </c>
      <c r="W29" s="38">
        <f t="shared" si="0"/>
        <v>282</v>
      </c>
      <c r="X29" s="39"/>
      <c r="Y29" s="38">
        <f t="shared" si="7"/>
        <v>0</v>
      </c>
      <c r="Z29" s="38">
        <f t="shared" si="2"/>
        <v>176</v>
      </c>
      <c r="AA29" s="38">
        <f t="shared" si="3"/>
        <v>35</v>
      </c>
      <c r="AB29" s="40">
        <f t="shared" si="8"/>
        <v>1</v>
      </c>
      <c r="AC29" s="90">
        <f t="shared" si="5"/>
        <v>0.84615384615384615</v>
      </c>
      <c r="AD29" s="32">
        <v>24</v>
      </c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</row>
    <row r="30" spans="1:223">
      <c r="A30" s="184">
        <v>25</v>
      </c>
      <c r="B30" s="19">
        <v>1</v>
      </c>
      <c r="C30" s="60">
        <v>1</v>
      </c>
      <c r="D30" s="33">
        <v>102</v>
      </c>
      <c r="E30" s="34">
        <v>102</v>
      </c>
      <c r="F30" s="35"/>
      <c r="G30" s="36">
        <v>100</v>
      </c>
      <c r="H30" s="34">
        <v>100</v>
      </c>
      <c r="I30" s="34"/>
      <c r="J30" s="34">
        <v>67</v>
      </c>
      <c r="K30" s="37">
        <v>10</v>
      </c>
      <c r="L30" s="170">
        <v>126</v>
      </c>
      <c r="M30" s="97">
        <v>125</v>
      </c>
      <c r="N30" s="97">
        <v>1</v>
      </c>
      <c r="O30" s="97">
        <v>75</v>
      </c>
      <c r="P30" s="171">
        <v>13</v>
      </c>
      <c r="Q30" s="36">
        <v>101</v>
      </c>
      <c r="R30" s="34">
        <v>100</v>
      </c>
      <c r="S30" s="34">
        <v>1</v>
      </c>
      <c r="T30" s="34">
        <v>53</v>
      </c>
      <c r="U30" s="35">
        <v>12</v>
      </c>
      <c r="V30" s="179">
        <f t="shared" si="6"/>
        <v>430</v>
      </c>
      <c r="W30" s="38">
        <f t="shared" si="0"/>
        <v>428</v>
      </c>
      <c r="X30" s="39">
        <f t="shared" si="1"/>
        <v>1</v>
      </c>
      <c r="Y30" s="38">
        <f t="shared" si="7"/>
        <v>1</v>
      </c>
      <c r="Z30" s="38">
        <f t="shared" si="2"/>
        <v>195</v>
      </c>
      <c r="AA30" s="38">
        <f t="shared" ref="AA30:AA53" si="9">SUM(K30,P30,U30)</f>
        <v>35</v>
      </c>
      <c r="AB30" s="40">
        <f t="shared" si="8"/>
        <v>0.99534883720930234</v>
      </c>
      <c r="AC30" s="90">
        <f t="shared" si="5"/>
        <v>0.59451219512195119</v>
      </c>
      <c r="AD30" s="44">
        <v>25</v>
      </c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</row>
    <row r="31" spans="1:223">
      <c r="A31" s="183">
        <v>26</v>
      </c>
      <c r="B31" s="31">
        <v>2</v>
      </c>
      <c r="C31" s="32">
        <v>2</v>
      </c>
      <c r="D31" s="33">
        <v>90</v>
      </c>
      <c r="E31" s="34">
        <v>90</v>
      </c>
      <c r="F31" s="35"/>
      <c r="G31" s="36">
        <v>101</v>
      </c>
      <c r="H31" s="34">
        <v>99</v>
      </c>
      <c r="I31" s="34">
        <v>2</v>
      </c>
      <c r="J31" s="34">
        <v>67</v>
      </c>
      <c r="K31" s="37">
        <v>15</v>
      </c>
      <c r="L31" s="170">
        <v>93</v>
      </c>
      <c r="M31" s="97">
        <v>92</v>
      </c>
      <c r="N31" s="97">
        <v>1</v>
      </c>
      <c r="O31" s="97">
        <v>71</v>
      </c>
      <c r="P31" s="171">
        <v>7</v>
      </c>
      <c r="Q31" s="36">
        <v>83</v>
      </c>
      <c r="R31" s="34">
        <v>83</v>
      </c>
      <c r="S31" s="34"/>
      <c r="T31" s="34">
        <v>47</v>
      </c>
      <c r="U31" s="35">
        <v>6</v>
      </c>
      <c r="V31" s="179">
        <f t="shared" si="6"/>
        <v>369</v>
      </c>
      <c r="W31" s="38">
        <f t="shared" si="0"/>
        <v>366</v>
      </c>
      <c r="X31" s="39">
        <f t="shared" si="1"/>
        <v>3</v>
      </c>
      <c r="Y31" s="38">
        <f t="shared" si="7"/>
        <v>0</v>
      </c>
      <c r="Z31" s="38">
        <f t="shared" ref="Z31:Z53" si="10">SUM(J31,O31,T31)</f>
        <v>185</v>
      </c>
      <c r="AA31" s="38">
        <f t="shared" si="9"/>
        <v>28</v>
      </c>
      <c r="AB31" s="40">
        <f t="shared" si="8"/>
        <v>0.99186991869918695</v>
      </c>
      <c r="AC31" s="90">
        <f t="shared" si="5"/>
        <v>0.6630824372759857</v>
      </c>
      <c r="AD31" s="32">
        <v>26</v>
      </c>
      <c r="AE31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</row>
    <row r="32" spans="1:223">
      <c r="A32" s="183">
        <v>27</v>
      </c>
      <c r="B32" s="31"/>
      <c r="C32" s="32"/>
      <c r="D32" s="33">
        <v>13</v>
      </c>
      <c r="E32" s="34">
        <v>13</v>
      </c>
      <c r="F32" s="35"/>
      <c r="G32" s="36">
        <v>10</v>
      </c>
      <c r="H32" s="34">
        <v>9</v>
      </c>
      <c r="I32" s="34">
        <v>1</v>
      </c>
      <c r="J32" s="34">
        <v>5</v>
      </c>
      <c r="K32" s="37">
        <v>1</v>
      </c>
      <c r="L32" s="170">
        <v>14</v>
      </c>
      <c r="M32" s="97">
        <v>11</v>
      </c>
      <c r="N32" s="97">
        <v>3</v>
      </c>
      <c r="O32" s="97">
        <v>4</v>
      </c>
      <c r="P32" s="171">
        <v>0</v>
      </c>
      <c r="Q32" s="36">
        <v>15</v>
      </c>
      <c r="R32" s="34">
        <v>14</v>
      </c>
      <c r="S32" s="34">
        <v>1</v>
      </c>
      <c r="T32" s="34">
        <v>5</v>
      </c>
      <c r="U32" s="35"/>
      <c r="V32" s="179">
        <f t="shared" si="6"/>
        <v>52</v>
      </c>
      <c r="W32" s="38">
        <f t="shared" si="0"/>
        <v>47</v>
      </c>
      <c r="X32" s="39">
        <f t="shared" si="1"/>
        <v>4</v>
      </c>
      <c r="Y32" s="38">
        <f t="shared" si="7"/>
        <v>1</v>
      </c>
      <c r="Z32" s="38">
        <f t="shared" si="10"/>
        <v>14</v>
      </c>
      <c r="AA32" s="38">
        <f t="shared" si="9"/>
        <v>1</v>
      </c>
      <c r="AB32" s="40">
        <f t="shared" si="8"/>
        <v>0.90384615384615385</v>
      </c>
      <c r="AC32" s="90">
        <f t="shared" si="5"/>
        <v>0.35897435897435898</v>
      </c>
      <c r="AD32" s="32">
        <v>27</v>
      </c>
      <c r="AE32"/>
      <c r="AF32" s="103"/>
      <c r="AG32" s="103"/>
      <c r="AH32" s="103"/>
      <c r="AI32" s="104"/>
      <c r="AJ32" s="104"/>
      <c r="AK32" s="104"/>
      <c r="AL32" s="103"/>
      <c r="AM32" s="103"/>
      <c r="AN32" s="103"/>
      <c r="AO32" s="103"/>
      <c r="AP32" s="103"/>
      <c r="AQ32" s="103"/>
      <c r="AR32" s="103"/>
      <c r="AS32" s="103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</row>
    <row r="33" spans="1:223">
      <c r="A33" s="184">
        <v>28</v>
      </c>
      <c r="B33" s="19"/>
      <c r="C33" s="61"/>
      <c r="D33" s="33">
        <v>51</v>
      </c>
      <c r="E33" s="34">
        <v>51</v>
      </c>
      <c r="F33" s="35"/>
      <c r="G33" s="36">
        <v>33</v>
      </c>
      <c r="H33" s="34">
        <v>33</v>
      </c>
      <c r="I33" s="34"/>
      <c r="J33" s="34">
        <v>22</v>
      </c>
      <c r="K33" s="37">
        <v>6</v>
      </c>
      <c r="L33" s="170">
        <v>47</v>
      </c>
      <c r="M33" s="97">
        <v>47</v>
      </c>
      <c r="N33" s="97"/>
      <c r="O33" s="97">
        <v>25</v>
      </c>
      <c r="P33" s="171">
        <v>7</v>
      </c>
      <c r="Q33" s="36">
        <v>43</v>
      </c>
      <c r="R33" s="34">
        <v>43</v>
      </c>
      <c r="S33" s="34"/>
      <c r="T33" s="34">
        <v>20</v>
      </c>
      <c r="U33" s="35">
        <v>4</v>
      </c>
      <c r="V33" s="179">
        <f t="shared" si="6"/>
        <v>174</v>
      </c>
      <c r="W33" s="38">
        <f t="shared" si="0"/>
        <v>174</v>
      </c>
      <c r="X33" s="39"/>
      <c r="Y33" s="38">
        <f t="shared" si="7"/>
        <v>0</v>
      </c>
      <c r="Z33" s="38">
        <f t="shared" si="10"/>
        <v>67</v>
      </c>
      <c r="AA33" s="38">
        <f t="shared" si="9"/>
        <v>17</v>
      </c>
      <c r="AB33" s="40">
        <f t="shared" si="8"/>
        <v>1</v>
      </c>
      <c r="AC33" s="90">
        <f t="shared" si="5"/>
        <v>0.54471544715447151</v>
      </c>
      <c r="AD33" s="44">
        <v>28</v>
      </c>
      <c r="AE3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</row>
    <row r="34" spans="1:223">
      <c r="A34" s="183">
        <v>29</v>
      </c>
      <c r="B34" s="31">
        <v>4</v>
      </c>
      <c r="C34" s="32">
        <v>4</v>
      </c>
      <c r="D34" s="33">
        <v>138</v>
      </c>
      <c r="E34" s="34">
        <v>137</v>
      </c>
      <c r="F34" s="35">
        <v>1</v>
      </c>
      <c r="G34" s="36">
        <v>103</v>
      </c>
      <c r="H34" s="34">
        <v>103</v>
      </c>
      <c r="I34" s="34"/>
      <c r="J34" s="34">
        <v>70</v>
      </c>
      <c r="K34" s="37">
        <v>23</v>
      </c>
      <c r="L34" s="170">
        <v>92</v>
      </c>
      <c r="M34" s="97">
        <v>92</v>
      </c>
      <c r="N34" s="97"/>
      <c r="O34" s="97">
        <v>56</v>
      </c>
      <c r="P34" s="171">
        <v>9</v>
      </c>
      <c r="Q34" s="36">
        <v>106</v>
      </c>
      <c r="R34" s="34">
        <v>102</v>
      </c>
      <c r="S34" s="34">
        <v>4</v>
      </c>
      <c r="T34" s="34">
        <v>57</v>
      </c>
      <c r="U34" s="35">
        <v>15</v>
      </c>
      <c r="V34" s="179">
        <f t="shared" si="6"/>
        <v>443</v>
      </c>
      <c r="W34" s="38">
        <f t="shared" si="0"/>
        <v>438</v>
      </c>
      <c r="X34" s="39">
        <f t="shared" si="1"/>
        <v>1</v>
      </c>
      <c r="Y34" s="38">
        <f t="shared" si="7"/>
        <v>4</v>
      </c>
      <c r="Z34" s="38">
        <f t="shared" si="10"/>
        <v>183</v>
      </c>
      <c r="AA34" s="38">
        <f t="shared" si="9"/>
        <v>47</v>
      </c>
      <c r="AB34" s="40">
        <f t="shared" si="8"/>
        <v>0.98871331828442433</v>
      </c>
      <c r="AC34" s="90">
        <f t="shared" si="5"/>
        <v>0.6</v>
      </c>
      <c r="AD34" s="32">
        <v>29</v>
      </c>
      <c r="AE34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</row>
    <row r="35" spans="1:223">
      <c r="A35" s="183">
        <v>30</v>
      </c>
      <c r="B35" s="31"/>
      <c r="C35" s="32"/>
      <c r="D35" s="33">
        <v>82</v>
      </c>
      <c r="E35" s="34">
        <v>82</v>
      </c>
      <c r="F35" s="35"/>
      <c r="G35" s="36">
        <v>87</v>
      </c>
      <c r="H35" s="34">
        <v>85</v>
      </c>
      <c r="I35" s="34">
        <v>2</v>
      </c>
      <c r="J35" s="34">
        <v>44</v>
      </c>
      <c r="K35" s="37">
        <v>11</v>
      </c>
      <c r="L35" s="170">
        <v>83</v>
      </c>
      <c r="M35" s="97">
        <v>82</v>
      </c>
      <c r="N35" s="97">
        <v>1</v>
      </c>
      <c r="O35" s="97">
        <v>35</v>
      </c>
      <c r="P35" s="171">
        <v>2</v>
      </c>
      <c r="Q35" s="36">
        <v>91</v>
      </c>
      <c r="R35" s="34">
        <v>90</v>
      </c>
      <c r="S35" s="34">
        <v>1</v>
      </c>
      <c r="T35" s="34">
        <v>43</v>
      </c>
      <c r="U35" s="35">
        <v>3</v>
      </c>
      <c r="V35" s="179">
        <f t="shared" si="6"/>
        <v>343</v>
      </c>
      <c r="W35" s="38">
        <f t="shared" si="0"/>
        <v>339</v>
      </c>
      <c r="X35" s="39">
        <f t="shared" si="1"/>
        <v>3</v>
      </c>
      <c r="Y35" s="38">
        <f t="shared" si="7"/>
        <v>1</v>
      </c>
      <c r="Z35" s="38">
        <f t="shared" si="10"/>
        <v>122</v>
      </c>
      <c r="AA35" s="38">
        <f t="shared" si="9"/>
        <v>16</v>
      </c>
      <c r="AB35" s="40">
        <f t="shared" si="8"/>
        <v>0.98833819241982512</v>
      </c>
      <c r="AC35" s="90">
        <f t="shared" si="5"/>
        <v>0.46743295019157088</v>
      </c>
      <c r="AD35" s="32">
        <v>30</v>
      </c>
      <c r="AE35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</row>
    <row r="36" spans="1:223">
      <c r="A36" s="184">
        <v>31</v>
      </c>
      <c r="B36" s="47"/>
      <c r="C36" s="44"/>
      <c r="D36" s="33">
        <v>71</v>
      </c>
      <c r="E36" s="34">
        <v>71</v>
      </c>
      <c r="F36" s="35"/>
      <c r="G36" s="36">
        <v>65</v>
      </c>
      <c r="H36" s="34">
        <v>65</v>
      </c>
      <c r="I36" s="34"/>
      <c r="J36" s="34">
        <v>38</v>
      </c>
      <c r="K36" s="37">
        <v>6</v>
      </c>
      <c r="L36" s="170">
        <v>73</v>
      </c>
      <c r="M36" s="97">
        <v>73</v>
      </c>
      <c r="N36" s="97"/>
      <c r="O36" s="97">
        <v>24</v>
      </c>
      <c r="P36" s="171">
        <v>3</v>
      </c>
      <c r="Q36" s="36">
        <v>68</v>
      </c>
      <c r="R36" s="34">
        <v>68</v>
      </c>
      <c r="S36" s="34"/>
      <c r="T36" s="34">
        <v>28</v>
      </c>
      <c r="U36" s="35">
        <v>7</v>
      </c>
      <c r="V36" s="179">
        <f t="shared" si="6"/>
        <v>277</v>
      </c>
      <c r="W36" s="38">
        <f t="shared" si="0"/>
        <v>277</v>
      </c>
      <c r="X36" s="39"/>
      <c r="Y36" s="38">
        <f t="shared" si="7"/>
        <v>0</v>
      </c>
      <c r="Z36" s="38">
        <f t="shared" si="10"/>
        <v>90</v>
      </c>
      <c r="AA36" s="38">
        <f t="shared" si="9"/>
        <v>16</v>
      </c>
      <c r="AB36" s="40">
        <f t="shared" si="8"/>
        <v>1</v>
      </c>
      <c r="AC36" s="90">
        <f t="shared" si="5"/>
        <v>0.43689320388349512</v>
      </c>
      <c r="AD36" s="44">
        <v>31</v>
      </c>
      <c r="AE36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</row>
    <row r="37" spans="1:223">
      <c r="A37" s="183">
        <v>33</v>
      </c>
      <c r="B37" s="31">
        <v>3</v>
      </c>
      <c r="C37" s="32">
        <v>3</v>
      </c>
      <c r="D37" s="33">
        <v>92</v>
      </c>
      <c r="E37" s="34">
        <v>92</v>
      </c>
      <c r="F37" s="35"/>
      <c r="G37" s="36">
        <v>108</v>
      </c>
      <c r="H37" s="34">
        <v>108</v>
      </c>
      <c r="I37" s="34"/>
      <c r="J37" s="34">
        <v>72</v>
      </c>
      <c r="K37" s="37">
        <v>19</v>
      </c>
      <c r="L37" s="170">
        <v>109</v>
      </c>
      <c r="M37" s="97">
        <v>108</v>
      </c>
      <c r="N37" s="97">
        <v>1</v>
      </c>
      <c r="O37" s="97">
        <v>63</v>
      </c>
      <c r="P37" s="171">
        <v>17</v>
      </c>
      <c r="Q37" s="36">
        <v>64</v>
      </c>
      <c r="R37" s="34">
        <v>64</v>
      </c>
      <c r="S37" s="34"/>
      <c r="T37" s="34">
        <v>37</v>
      </c>
      <c r="U37" s="35">
        <v>12</v>
      </c>
      <c r="V37" s="179">
        <f t="shared" si="6"/>
        <v>376</v>
      </c>
      <c r="W37" s="38">
        <f t="shared" si="0"/>
        <v>375</v>
      </c>
      <c r="X37" s="39">
        <f t="shared" si="1"/>
        <v>1</v>
      </c>
      <c r="Y37" s="38">
        <f t="shared" si="7"/>
        <v>0</v>
      </c>
      <c r="Z37" s="38">
        <f t="shared" si="10"/>
        <v>172</v>
      </c>
      <c r="AA37" s="38">
        <f t="shared" si="9"/>
        <v>48</v>
      </c>
      <c r="AB37" s="40">
        <f t="shared" si="8"/>
        <v>0.99734042553191493</v>
      </c>
      <c r="AC37" s="90">
        <f t="shared" si="5"/>
        <v>0.60563380281690138</v>
      </c>
      <c r="AD37" s="32">
        <v>33</v>
      </c>
      <c r="AE37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</row>
    <row r="38" spans="1:223">
      <c r="A38" s="191">
        <v>35</v>
      </c>
      <c r="B38" s="62"/>
      <c r="C38" s="63"/>
      <c r="D38" s="64">
        <v>20</v>
      </c>
      <c r="E38" s="65">
        <v>20</v>
      </c>
      <c r="F38" s="66"/>
      <c r="G38" s="67">
        <v>34</v>
      </c>
      <c r="H38" s="65">
        <v>33</v>
      </c>
      <c r="I38" s="65">
        <v>1</v>
      </c>
      <c r="J38" s="65">
        <v>22</v>
      </c>
      <c r="K38" s="72">
        <v>7</v>
      </c>
      <c r="L38" s="174">
        <v>27</v>
      </c>
      <c r="M38" s="99">
        <v>27</v>
      </c>
      <c r="N38" s="99"/>
      <c r="O38" s="99">
        <v>19</v>
      </c>
      <c r="P38" s="175">
        <v>5</v>
      </c>
      <c r="Q38" s="67">
        <v>50</v>
      </c>
      <c r="R38" s="65">
        <v>49</v>
      </c>
      <c r="S38" s="65">
        <v>1</v>
      </c>
      <c r="T38" s="34">
        <v>23</v>
      </c>
      <c r="U38" s="35">
        <v>5</v>
      </c>
      <c r="V38" s="179">
        <f t="shared" si="6"/>
        <v>131</v>
      </c>
      <c r="W38" s="38">
        <f t="shared" si="0"/>
        <v>129</v>
      </c>
      <c r="X38" s="39">
        <f t="shared" si="1"/>
        <v>1</v>
      </c>
      <c r="Y38" s="38">
        <f t="shared" si="7"/>
        <v>1</v>
      </c>
      <c r="Z38" s="38">
        <f t="shared" si="10"/>
        <v>64</v>
      </c>
      <c r="AA38" s="38">
        <f t="shared" si="9"/>
        <v>17</v>
      </c>
      <c r="AB38" s="40">
        <f t="shared" si="8"/>
        <v>0.98473282442748089</v>
      </c>
      <c r="AC38" s="90">
        <f t="shared" si="5"/>
        <v>0.57657657657657657</v>
      </c>
      <c r="AD38" s="63">
        <v>35</v>
      </c>
      <c r="AE38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</row>
    <row r="39" spans="1:223">
      <c r="A39" s="191">
        <v>36</v>
      </c>
      <c r="B39" s="62"/>
      <c r="C39" s="63"/>
      <c r="D39" s="64">
        <v>93</v>
      </c>
      <c r="E39" s="65">
        <v>93</v>
      </c>
      <c r="F39" s="66"/>
      <c r="G39" s="67">
        <v>132</v>
      </c>
      <c r="H39" s="65">
        <v>132</v>
      </c>
      <c r="I39" s="65"/>
      <c r="J39" s="65">
        <v>93</v>
      </c>
      <c r="K39" s="72">
        <v>18</v>
      </c>
      <c r="L39" s="174">
        <v>101</v>
      </c>
      <c r="M39" s="99">
        <v>101</v>
      </c>
      <c r="N39" s="99"/>
      <c r="O39" s="99">
        <v>73</v>
      </c>
      <c r="P39" s="175">
        <v>23</v>
      </c>
      <c r="Q39" s="67">
        <v>123</v>
      </c>
      <c r="R39" s="65">
        <v>122</v>
      </c>
      <c r="S39" s="65">
        <v>1</v>
      </c>
      <c r="T39" s="34">
        <v>86</v>
      </c>
      <c r="U39" s="35">
        <v>15</v>
      </c>
      <c r="V39" s="179">
        <f t="shared" si="6"/>
        <v>449</v>
      </c>
      <c r="W39" s="38">
        <f t="shared" si="0"/>
        <v>448</v>
      </c>
      <c r="X39" s="39"/>
      <c r="Y39" s="38">
        <f t="shared" si="7"/>
        <v>1</v>
      </c>
      <c r="Z39" s="38">
        <f t="shared" si="10"/>
        <v>252</v>
      </c>
      <c r="AA39" s="38">
        <f t="shared" si="9"/>
        <v>56</v>
      </c>
      <c r="AB39" s="40">
        <f t="shared" si="8"/>
        <v>0.99777282850779514</v>
      </c>
      <c r="AC39" s="90">
        <f t="shared" si="5"/>
        <v>0.7078651685393258</v>
      </c>
      <c r="AD39" s="63">
        <v>36</v>
      </c>
      <c r="AE39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</row>
    <row r="40" spans="1:223">
      <c r="A40" s="187">
        <v>37</v>
      </c>
      <c r="B40" s="47"/>
      <c r="C40" s="44"/>
      <c r="D40" s="33">
        <v>24</v>
      </c>
      <c r="E40" s="34">
        <v>24</v>
      </c>
      <c r="F40" s="35"/>
      <c r="G40" s="36">
        <v>24</v>
      </c>
      <c r="H40" s="34">
        <v>24</v>
      </c>
      <c r="I40" s="34"/>
      <c r="J40" s="34">
        <v>7</v>
      </c>
      <c r="K40" s="37">
        <v>1</v>
      </c>
      <c r="L40" s="170">
        <v>27</v>
      </c>
      <c r="M40" s="97">
        <v>27</v>
      </c>
      <c r="N40" s="97"/>
      <c r="O40" s="97">
        <v>18</v>
      </c>
      <c r="P40" s="171"/>
      <c r="Q40" s="36">
        <v>30</v>
      </c>
      <c r="R40" s="34">
        <v>30</v>
      </c>
      <c r="S40" s="34"/>
      <c r="T40" s="34">
        <v>14</v>
      </c>
      <c r="U40" s="35">
        <v>2</v>
      </c>
      <c r="V40" s="179">
        <f t="shared" si="6"/>
        <v>105</v>
      </c>
      <c r="W40" s="38">
        <f t="shared" si="0"/>
        <v>105</v>
      </c>
      <c r="X40" s="39"/>
      <c r="Y40" s="38">
        <f t="shared" si="7"/>
        <v>0</v>
      </c>
      <c r="Z40" s="38">
        <f t="shared" si="10"/>
        <v>39</v>
      </c>
      <c r="AA40" s="38">
        <f t="shared" si="9"/>
        <v>3</v>
      </c>
      <c r="AB40" s="40">
        <f t="shared" si="8"/>
        <v>1</v>
      </c>
      <c r="AC40" s="90">
        <f t="shared" si="5"/>
        <v>0.48148148148148145</v>
      </c>
      <c r="AD40" s="44">
        <v>37</v>
      </c>
      <c r="AE40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</row>
    <row r="41" spans="1:223">
      <c r="A41" s="188">
        <v>38</v>
      </c>
      <c r="B41" s="69"/>
      <c r="C41" s="32"/>
      <c r="D41" s="33">
        <v>23</v>
      </c>
      <c r="E41" s="34">
        <v>23</v>
      </c>
      <c r="F41" s="35"/>
      <c r="G41" s="36">
        <v>23</v>
      </c>
      <c r="H41" s="34">
        <v>23</v>
      </c>
      <c r="I41" s="34"/>
      <c r="J41" s="34">
        <v>15</v>
      </c>
      <c r="K41" s="37">
        <v>4</v>
      </c>
      <c r="L41" s="170">
        <v>22</v>
      </c>
      <c r="M41" s="97">
        <v>22</v>
      </c>
      <c r="N41" s="97"/>
      <c r="O41" s="97">
        <v>10</v>
      </c>
      <c r="P41" s="171">
        <v>1</v>
      </c>
      <c r="Q41" s="36">
        <v>29</v>
      </c>
      <c r="R41" s="34">
        <v>29</v>
      </c>
      <c r="S41" s="34"/>
      <c r="T41" s="34">
        <v>16</v>
      </c>
      <c r="U41" s="35">
        <v>3</v>
      </c>
      <c r="V41" s="179">
        <f t="shared" si="6"/>
        <v>97</v>
      </c>
      <c r="W41" s="38">
        <f t="shared" si="0"/>
        <v>97</v>
      </c>
      <c r="X41" s="39"/>
      <c r="Y41" s="38">
        <f t="shared" si="7"/>
        <v>0</v>
      </c>
      <c r="Z41" s="38">
        <f t="shared" si="10"/>
        <v>41</v>
      </c>
      <c r="AA41" s="38">
        <f t="shared" si="9"/>
        <v>8</v>
      </c>
      <c r="AB41" s="40">
        <f t="shared" si="8"/>
        <v>1</v>
      </c>
      <c r="AC41" s="90">
        <f t="shared" si="5"/>
        <v>0.55405405405405406</v>
      </c>
      <c r="AD41" s="32">
        <v>38</v>
      </c>
      <c r="AE41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</row>
    <row r="42" spans="1:223">
      <c r="A42" s="188">
        <v>39</v>
      </c>
      <c r="B42" s="68"/>
      <c r="C42" s="32"/>
      <c r="D42" s="33">
        <v>6</v>
      </c>
      <c r="E42" s="34">
        <v>6</v>
      </c>
      <c r="F42" s="35"/>
      <c r="G42" s="36">
        <v>11</v>
      </c>
      <c r="H42" s="34">
        <v>11</v>
      </c>
      <c r="I42" s="34"/>
      <c r="J42" s="34">
        <v>7</v>
      </c>
      <c r="K42" s="37">
        <v>1</v>
      </c>
      <c r="L42" s="170">
        <v>14</v>
      </c>
      <c r="M42" s="97">
        <v>11</v>
      </c>
      <c r="N42" s="97">
        <v>3</v>
      </c>
      <c r="O42" s="97">
        <v>5</v>
      </c>
      <c r="P42" s="171">
        <v>1</v>
      </c>
      <c r="Q42" s="36">
        <v>14</v>
      </c>
      <c r="R42" s="34">
        <v>14</v>
      </c>
      <c r="S42" s="34"/>
      <c r="T42" s="34">
        <v>4</v>
      </c>
      <c r="U42" s="35"/>
      <c r="V42" s="179">
        <f t="shared" si="6"/>
        <v>45</v>
      </c>
      <c r="W42" s="38">
        <f t="shared" si="0"/>
        <v>42</v>
      </c>
      <c r="X42" s="39">
        <f t="shared" si="1"/>
        <v>3</v>
      </c>
      <c r="Y42" s="38">
        <f t="shared" si="7"/>
        <v>0</v>
      </c>
      <c r="Z42" s="38">
        <f t="shared" si="10"/>
        <v>16</v>
      </c>
      <c r="AA42" s="38">
        <f t="shared" si="9"/>
        <v>2</v>
      </c>
      <c r="AB42" s="40">
        <f t="shared" si="8"/>
        <v>0.93333333333333335</v>
      </c>
      <c r="AC42" s="90">
        <f t="shared" si="5"/>
        <v>0.41025641025641024</v>
      </c>
      <c r="AD42" s="32">
        <v>39</v>
      </c>
      <c r="AE42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</row>
    <row r="43" spans="1:223">
      <c r="A43" s="188">
        <v>41</v>
      </c>
      <c r="B43" s="68">
        <v>1</v>
      </c>
      <c r="C43" s="32">
        <v>1</v>
      </c>
      <c r="D43" s="33">
        <v>14</v>
      </c>
      <c r="E43" s="34">
        <v>14</v>
      </c>
      <c r="F43" s="35"/>
      <c r="G43" s="36">
        <v>14</v>
      </c>
      <c r="H43" s="34">
        <v>14</v>
      </c>
      <c r="I43" s="34"/>
      <c r="J43" s="34">
        <v>9</v>
      </c>
      <c r="K43" s="37">
        <v>2</v>
      </c>
      <c r="L43" s="170">
        <v>18</v>
      </c>
      <c r="M43" s="97">
        <v>18</v>
      </c>
      <c r="N43" s="97"/>
      <c r="O43" s="97">
        <v>10</v>
      </c>
      <c r="P43" s="171">
        <v>1</v>
      </c>
      <c r="Q43" s="36">
        <v>14</v>
      </c>
      <c r="R43" s="34">
        <v>14</v>
      </c>
      <c r="S43" s="34"/>
      <c r="T43" s="34">
        <v>8</v>
      </c>
      <c r="U43" s="35">
        <v>3</v>
      </c>
      <c r="V43" s="179">
        <f t="shared" si="6"/>
        <v>61</v>
      </c>
      <c r="W43" s="38">
        <f t="shared" si="0"/>
        <v>61</v>
      </c>
      <c r="X43" s="39"/>
      <c r="Y43" s="38">
        <f t="shared" si="7"/>
        <v>0</v>
      </c>
      <c r="Z43" s="38">
        <f t="shared" si="10"/>
        <v>27</v>
      </c>
      <c r="AA43" s="38">
        <f t="shared" si="9"/>
        <v>6</v>
      </c>
      <c r="AB43" s="40">
        <f t="shared" si="8"/>
        <v>1</v>
      </c>
      <c r="AC43" s="90">
        <f t="shared" si="5"/>
        <v>0.57446808510638303</v>
      </c>
      <c r="AD43" s="32">
        <v>41</v>
      </c>
      <c r="AE4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</row>
    <row r="44" spans="1:223">
      <c r="A44" s="186">
        <v>43</v>
      </c>
      <c r="B44" s="49"/>
      <c r="C44" s="44"/>
      <c r="D44" s="33">
        <v>18</v>
      </c>
      <c r="E44" s="34">
        <v>18</v>
      </c>
      <c r="F44" s="35"/>
      <c r="G44" s="36">
        <v>22</v>
      </c>
      <c r="H44" s="34">
        <v>21</v>
      </c>
      <c r="I44" s="34">
        <v>1</v>
      </c>
      <c r="J44" s="34">
        <v>12</v>
      </c>
      <c r="K44" s="37">
        <v>1</v>
      </c>
      <c r="L44" s="170">
        <v>25</v>
      </c>
      <c r="M44" s="97">
        <v>24</v>
      </c>
      <c r="N44" s="97">
        <v>1</v>
      </c>
      <c r="O44" s="97">
        <v>12</v>
      </c>
      <c r="P44" s="171">
        <v>2</v>
      </c>
      <c r="Q44" s="36">
        <v>15</v>
      </c>
      <c r="R44" s="34">
        <v>15</v>
      </c>
      <c r="S44" s="34"/>
      <c r="T44" s="34">
        <v>10</v>
      </c>
      <c r="U44" s="35">
        <v>1</v>
      </c>
      <c r="V44" s="179">
        <f t="shared" si="6"/>
        <v>80</v>
      </c>
      <c r="W44" s="38">
        <f t="shared" si="0"/>
        <v>78</v>
      </c>
      <c r="X44" s="39">
        <f t="shared" si="1"/>
        <v>2</v>
      </c>
      <c r="Y44" s="38">
        <f t="shared" si="7"/>
        <v>0</v>
      </c>
      <c r="Z44" s="38">
        <f t="shared" si="10"/>
        <v>34</v>
      </c>
      <c r="AA44" s="38">
        <f t="shared" si="9"/>
        <v>4</v>
      </c>
      <c r="AB44" s="40">
        <f t="shared" si="8"/>
        <v>0.97499999999999998</v>
      </c>
      <c r="AC44" s="90">
        <f t="shared" si="5"/>
        <v>0.54838709677419351</v>
      </c>
      <c r="AD44" s="44">
        <v>43</v>
      </c>
      <c r="AE44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</row>
    <row r="45" spans="1:223" s="70" customFormat="1">
      <c r="A45" s="192">
        <v>44</v>
      </c>
      <c r="B45" s="71">
        <v>4</v>
      </c>
      <c r="C45" s="63">
        <v>4</v>
      </c>
      <c r="D45" s="64">
        <v>158</v>
      </c>
      <c r="E45" s="65">
        <v>157</v>
      </c>
      <c r="F45" s="66">
        <v>1</v>
      </c>
      <c r="G45" s="67">
        <v>135</v>
      </c>
      <c r="H45" s="65">
        <v>132</v>
      </c>
      <c r="I45" s="65">
        <v>3</v>
      </c>
      <c r="J45" s="65">
        <v>79</v>
      </c>
      <c r="K45" s="72">
        <v>12</v>
      </c>
      <c r="L45" s="174">
        <v>131</v>
      </c>
      <c r="M45" s="99">
        <v>131</v>
      </c>
      <c r="N45" s="99"/>
      <c r="O45" s="99">
        <v>87</v>
      </c>
      <c r="P45" s="175">
        <v>8</v>
      </c>
      <c r="Q45" s="67">
        <v>110</v>
      </c>
      <c r="R45" s="65">
        <v>108</v>
      </c>
      <c r="S45" s="65">
        <v>2</v>
      </c>
      <c r="T45" s="65">
        <v>62</v>
      </c>
      <c r="U45" s="66">
        <v>10</v>
      </c>
      <c r="V45" s="179">
        <f t="shared" si="6"/>
        <v>538</v>
      </c>
      <c r="W45" s="38">
        <f t="shared" si="0"/>
        <v>532</v>
      </c>
      <c r="X45" s="39">
        <f t="shared" si="1"/>
        <v>4</v>
      </c>
      <c r="Y45" s="38">
        <f t="shared" si="7"/>
        <v>2</v>
      </c>
      <c r="Z45" s="38">
        <f t="shared" si="10"/>
        <v>228</v>
      </c>
      <c r="AA45" s="38">
        <f t="shared" si="9"/>
        <v>30</v>
      </c>
      <c r="AB45" s="73">
        <f t="shared" si="8"/>
        <v>0.98884758364312264</v>
      </c>
      <c r="AC45" s="92">
        <f t="shared" si="5"/>
        <v>0.6</v>
      </c>
      <c r="AD45" s="63">
        <v>44</v>
      </c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</row>
    <row r="46" spans="1:223">
      <c r="A46" s="186">
        <v>45</v>
      </c>
      <c r="B46" s="49">
        <v>11</v>
      </c>
      <c r="C46" s="44">
        <v>11</v>
      </c>
      <c r="D46" s="33">
        <f>104+328</f>
        <v>432</v>
      </c>
      <c r="E46" s="34">
        <f>104+328</f>
        <v>432</v>
      </c>
      <c r="F46" s="35"/>
      <c r="G46" s="36">
        <v>490</v>
      </c>
      <c r="H46" s="34">
        <v>489</v>
      </c>
      <c r="I46" s="34">
        <v>1</v>
      </c>
      <c r="J46" s="34">
        <v>331</v>
      </c>
      <c r="K46" s="37">
        <v>98</v>
      </c>
      <c r="L46" s="170">
        <v>483</v>
      </c>
      <c r="M46" s="97">
        <v>481</v>
      </c>
      <c r="N46" s="97">
        <v>2</v>
      </c>
      <c r="O46" s="97">
        <v>328</v>
      </c>
      <c r="P46" s="171">
        <v>72</v>
      </c>
      <c r="Q46" s="36">
        <v>435</v>
      </c>
      <c r="R46" s="34">
        <v>435</v>
      </c>
      <c r="S46" s="34"/>
      <c r="T46" s="34">
        <v>287</v>
      </c>
      <c r="U46" s="35">
        <v>65</v>
      </c>
      <c r="V46" s="179">
        <f t="shared" si="6"/>
        <v>1851</v>
      </c>
      <c r="W46" s="38">
        <f t="shared" si="0"/>
        <v>1848</v>
      </c>
      <c r="X46" s="39">
        <f t="shared" si="1"/>
        <v>3</v>
      </c>
      <c r="Y46" s="38">
        <f t="shared" si="7"/>
        <v>0</v>
      </c>
      <c r="Z46" s="38">
        <f t="shared" si="10"/>
        <v>946</v>
      </c>
      <c r="AA46" s="38">
        <f t="shared" si="9"/>
        <v>235</v>
      </c>
      <c r="AB46" s="40">
        <f t="shared" si="8"/>
        <v>0.99837925445705022</v>
      </c>
      <c r="AC46" s="90">
        <f t="shared" si="5"/>
        <v>0.66666666666666663</v>
      </c>
      <c r="AD46" s="44">
        <v>45</v>
      </c>
      <c r="AE46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</row>
    <row r="47" spans="1:223">
      <c r="A47" s="185">
        <v>46</v>
      </c>
      <c r="B47" s="48"/>
      <c r="C47" s="32"/>
      <c r="D47" s="33">
        <v>227</v>
      </c>
      <c r="E47" s="34">
        <v>227</v>
      </c>
      <c r="F47" s="35"/>
      <c r="G47" s="36">
        <v>261</v>
      </c>
      <c r="H47" s="34">
        <v>261</v>
      </c>
      <c r="I47" s="34"/>
      <c r="J47" s="34">
        <v>208</v>
      </c>
      <c r="K47" s="37">
        <v>64</v>
      </c>
      <c r="L47" s="170">
        <v>245</v>
      </c>
      <c r="M47" s="97">
        <v>245</v>
      </c>
      <c r="N47" s="97"/>
      <c r="O47" s="97">
        <v>150</v>
      </c>
      <c r="P47" s="171">
        <v>25</v>
      </c>
      <c r="Q47" s="36">
        <v>223</v>
      </c>
      <c r="R47" s="34">
        <v>222</v>
      </c>
      <c r="S47" s="34">
        <v>1</v>
      </c>
      <c r="T47" s="34">
        <v>135</v>
      </c>
      <c r="U47" s="35">
        <v>21</v>
      </c>
      <c r="V47" s="179">
        <f t="shared" si="6"/>
        <v>956</v>
      </c>
      <c r="W47" s="38">
        <f t="shared" si="0"/>
        <v>955</v>
      </c>
      <c r="X47" s="39"/>
      <c r="Y47" s="38">
        <f t="shared" si="7"/>
        <v>1</v>
      </c>
      <c r="Z47" s="38">
        <f t="shared" si="10"/>
        <v>493</v>
      </c>
      <c r="AA47" s="38">
        <f t="shared" si="9"/>
        <v>110</v>
      </c>
      <c r="AB47" s="40">
        <f t="shared" si="8"/>
        <v>0.9989539748953975</v>
      </c>
      <c r="AC47" s="90">
        <f t="shared" si="5"/>
        <v>0.67626886145404663</v>
      </c>
      <c r="AD47" s="32">
        <v>46</v>
      </c>
      <c r="AE47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</row>
    <row r="48" spans="1:223">
      <c r="A48" s="186">
        <v>47</v>
      </c>
      <c r="B48" s="49"/>
      <c r="C48" s="44"/>
      <c r="D48" s="33">
        <v>24</v>
      </c>
      <c r="E48" s="34">
        <v>24</v>
      </c>
      <c r="F48" s="35"/>
      <c r="G48" s="36">
        <v>28</v>
      </c>
      <c r="H48" s="34">
        <v>28</v>
      </c>
      <c r="I48" s="34"/>
      <c r="J48" s="34">
        <v>16</v>
      </c>
      <c r="K48" s="37">
        <v>2</v>
      </c>
      <c r="L48" s="170">
        <v>41</v>
      </c>
      <c r="M48" s="97">
        <v>40</v>
      </c>
      <c r="N48" s="97">
        <v>1</v>
      </c>
      <c r="O48" s="97">
        <v>26</v>
      </c>
      <c r="P48" s="171">
        <v>2</v>
      </c>
      <c r="Q48" s="36">
        <v>27</v>
      </c>
      <c r="R48" s="34">
        <v>27</v>
      </c>
      <c r="S48" s="34"/>
      <c r="T48" s="34">
        <v>12</v>
      </c>
      <c r="U48" s="35">
        <v>2</v>
      </c>
      <c r="V48" s="179">
        <f t="shared" si="6"/>
        <v>120</v>
      </c>
      <c r="W48" s="38">
        <f t="shared" si="0"/>
        <v>119</v>
      </c>
      <c r="X48" s="39">
        <f t="shared" si="1"/>
        <v>1</v>
      </c>
      <c r="Y48" s="38">
        <f t="shared" si="7"/>
        <v>0</v>
      </c>
      <c r="Z48" s="38">
        <f t="shared" si="10"/>
        <v>54</v>
      </c>
      <c r="AA48" s="38">
        <f t="shared" si="9"/>
        <v>6</v>
      </c>
      <c r="AB48" s="40">
        <f t="shared" si="8"/>
        <v>0.9916666666666667</v>
      </c>
      <c r="AC48" s="90">
        <f t="shared" si="5"/>
        <v>0.5625</v>
      </c>
      <c r="AD48" s="44">
        <v>47</v>
      </c>
      <c r="AE48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</row>
    <row r="49" spans="1:223">
      <c r="A49" s="185">
        <v>48</v>
      </c>
      <c r="B49" s="48"/>
      <c r="C49" s="32"/>
      <c r="D49" s="33">
        <v>98</v>
      </c>
      <c r="E49" s="34">
        <v>97</v>
      </c>
      <c r="F49" s="35">
        <v>1</v>
      </c>
      <c r="G49" s="36">
        <v>145</v>
      </c>
      <c r="H49" s="34">
        <v>144</v>
      </c>
      <c r="I49" s="34">
        <v>1</v>
      </c>
      <c r="J49" s="34">
        <v>105</v>
      </c>
      <c r="K49" s="37">
        <v>22</v>
      </c>
      <c r="L49" s="170">
        <v>135</v>
      </c>
      <c r="M49" s="97">
        <v>134</v>
      </c>
      <c r="N49" s="97">
        <v>1</v>
      </c>
      <c r="O49" s="97">
        <v>101</v>
      </c>
      <c r="P49" s="171">
        <v>21</v>
      </c>
      <c r="Q49" s="36">
        <v>132</v>
      </c>
      <c r="R49" s="34">
        <v>132</v>
      </c>
      <c r="S49" s="34"/>
      <c r="T49" s="34">
        <v>106</v>
      </c>
      <c r="U49" s="35">
        <v>28</v>
      </c>
      <c r="V49" s="179">
        <f t="shared" si="6"/>
        <v>510</v>
      </c>
      <c r="W49" s="38">
        <f t="shared" si="0"/>
        <v>507</v>
      </c>
      <c r="X49" s="39">
        <f t="shared" si="1"/>
        <v>3</v>
      </c>
      <c r="Y49" s="38">
        <f t="shared" si="7"/>
        <v>0</v>
      </c>
      <c r="Z49" s="38">
        <f t="shared" si="10"/>
        <v>312</v>
      </c>
      <c r="AA49" s="38">
        <f t="shared" si="9"/>
        <v>71</v>
      </c>
      <c r="AB49" s="40">
        <f t="shared" si="8"/>
        <v>0.99411764705882355</v>
      </c>
      <c r="AC49" s="90">
        <f t="shared" si="5"/>
        <v>0.75728155339805825</v>
      </c>
      <c r="AD49" s="32">
        <v>48</v>
      </c>
      <c r="AE49"/>
      <c r="AF49" s="103"/>
      <c r="AG49" s="103"/>
      <c r="AH49" s="103"/>
      <c r="AI49" s="103"/>
      <c r="AJ49" s="103"/>
      <c r="AK49" s="103"/>
      <c r="AL49" s="103"/>
      <c r="AM49" s="103"/>
      <c r="AN49" s="103"/>
      <c r="AO49" s="105"/>
      <c r="AP49" s="103"/>
      <c r="AQ49" s="103"/>
      <c r="AR49" s="103"/>
      <c r="AS49" s="103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</row>
    <row r="50" spans="1:223">
      <c r="A50" s="186">
        <v>49</v>
      </c>
      <c r="B50" s="49">
        <v>1</v>
      </c>
      <c r="C50" s="44">
        <v>1</v>
      </c>
      <c r="D50" s="33">
        <v>108</v>
      </c>
      <c r="E50" s="34">
        <v>108</v>
      </c>
      <c r="F50" s="35"/>
      <c r="G50" s="36">
        <v>142</v>
      </c>
      <c r="H50" s="34">
        <v>142</v>
      </c>
      <c r="I50" s="34"/>
      <c r="J50" s="34">
        <v>82</v>
      </c>
      <c r="K50" s="37">
        <v>8</v>
      </c>
      <c r="L50" s="170">
        <v>126</v>
      </c>
      <c r="M50" s="97">
        <v>126</v>
      </c>
      <c r="N50" s="97"/>
      <c r="O50" s="97">
        <v>76</v>
      </c>
      <c r="P50" s="171">
        <v>12</v>
      </c>
      <c r="Q50" s="36">
        <v>117</v>
      </c>
      <c r="R50" s="34">
        <v>115</v>
      </c>
      <c r="S50" s="34">
        <v>2</v>
      </c>
      <c r="T50" s="34">
        <v>66</v>
      </c>
      <c r="U50" s="35">
        <v>4</v>
      </c>
      <c r="V50" s="179">
        <f t="shared" si="6"/>
        <v>494</v>
      </c>
      <c r="W50" s="38">
        <f t="shared" si="0"/>
        <v>492</v>
      </c>
      <c r="X50" s="39"/>
      <c r="Y50" s="38">
        <f t="shared" si="7"/>
        <v>2</v>
      </c>
      <c r="Z50" s="38">
        <f t="shared" si="10"/>
        <v>224</v>
      </c>
      <c r="AA50" s="38">
        <f t="shared" si="9"/>
        <v>24</v>
      </c>
      <c r="AB50" s="40">
        <f t="shared" si="8"/>
        <v>0.99595141700404854</v>
      </c>
      <c r="AC50" s="90">
        <f t="shared" si="5"/>
        <v>0.5803108808290155</v>
      </c>
      <c r="AD50" s="44">
        <v>49</v>
      </c>
      <c r="AE50"/>
      <c r="AF50" s="103"/>
      <c r="AG50" s="103"/>
      <c r="AH50" s="103"/>
      <c r="AI50" s="103"/>
      <c r="AJ50" s="103"/>
      <c r="AK50" s="103"/>
      <c r="AL50" s="103"/>
      <c r="AM50" s="103"/>
      <c r="AN50" s="103"/>
      <c r="AO50" s="105"/>
      <c r="AP50" s="103"/>
      <c r="AQ50" s="103"/>
      <c r="AR50" s="103"/>
      <c r="AS50" s="103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</row>
    <row r="51" spans="1:223">
      <c r="A51" s="185">
        <v>50</v>
      </c>
      <c r="B51" s="48">
        <v>8</v>
      </c>
      <c r="C51" s="32">
        <v>8</v>
      </c>
      <c r="D51" s="33">
        <v>183</v>
      </c>
      <c r="E51" s="34">
        <v>183</v>
      </c>
      <c r="F51" s="35"/>
      <c r="G51" s="36">
        <v>188</v>
      </c>
      <c r="H51" s="34">
        <v>188</v>
      </c>
      <c r="I51" s="34"/>
      <c r="J51" s="34">
        <v>147</v>
      </c>
      <c r="K51" s="37">
        <v>40</v>
      </c>
      <c r="L51" s="170">
        <v>199</v>
      </c>
      <c r="M51" s="97">
        <v>199</v>
      </c>
      <c r="N51" s="97"/>
      <c r="O51" s="97">
        <v>148</v>
      </c>
      <c r="P51" s="171">
        <v>43</v>
      </c>
      <c r="Q51" s="36">
        <v>177</v>
      </c>
      <c r="R51" s="34">
        <v>177</v>
      </c>
      <c r="S51" s="34"/>
      <c r="T51" s="34">
        <v>126</v>
      </c>
      <c r="U51" s="35">
        <v>26</v>
      </c>
      <c r="V51" s="179">
        <f t="shared" si="6"/>
        <v>755</v>
      </c>
      <c r="W51" s="38">
        <f t="shared" si="0"/>
        <v>755</v>
      </c>
      <c r="X51" s="39"/>
      <c r="Y51" s="38">
        <f t="shared" si="7"/>
        <v>0</v>
      </c>
      <c r="Z51" s="38">
        <f t="shared" si="10"/>
        <v>421</v>
      </c>
      <c r="AA51" s="38">
        <f t="shared" si="9"/>
        <v>109</v>
      </c>
      <c r="AB51" s="40">
        <f t="shared" si="8"/>
        <v>1</v>
      </c>
      <c r="AC51" s="90">
        <f t="shared" si="5"/>
        <v>0.73601398601398604</v>
      </c>
      <c r="AD51" s="32">
        <v>50</v>
      </c>
      <c r="AE51"/>
      <c r="AF51" s="103"/>
      <c r="AG51" s="103"/>
      <c r="AH51" s="103"/>
      <c r="AI51" s="103"/>
      <c r="AJ51" s="103"/>
      <c r="AK51" s="103"/>
      <c r="AL51" s="103"/>
      <c r="AM51" s="103"/>
      <c r="AN51" s="103"/>
      <c r="AO51" s="105"/>
      <c r="AP51" s="105"/>
      <c r="AQ51" s="103"/>
      <c r="AR51" s="103"/>
      <c r="AS51" s="103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</row>
    <row r="52" spans="1:223" ht="12" customHeight="1">
      <c r="A52" s="189">
        <v>51</v>
      </c>
      <c r="B52" s="50">
        <v>1</v>
      </c>
      <c r="C52" s="44">
        <v>1</v>
      </c>
      <c r="D52" s="74">
        <v>119</v>
      </c>
      <c r="E52" s="75">
        <v>119</v>
      </c>
      <c r="F52" s="76"/>
      <c r="G52" s="77">
        <v>117</v>
      </c>
      <c r="H52" s="75">
        <v>116</v>
      </c>
      <c r="I52" s="75">
        <v>1</v>
      </c>
      <c r="J52" s="75">
        <v>82</v>
      </c>
      <c r="K52" s="78">
        <v>18</v>
      </c>
      <c r="L52" s="170">
        <v>156</v>
      </c>
      <c r="M52" s="97">
        <v>156</v>
      </c>
      <c r="N52" s="97"/>
      <c r="O52" s="97">
        <v>115</v>
      </c>
      <c r="P52" s="171">
        <v>31</v>
      </c>
      <c r="Q52" s="77">
        <v>146</v>
      </c>
      <c r="R52" s="75">
        <v>145</v>
      </c>
      <c r="S52" s="75">
        <v>1</v>
      </c>
      <c r="T52" s="75">
        <v>111</v>
      </c>
      <c r="U52" s="76">
        <v>24</v>
      </c>
      <c r="V52" s="179">
        <f t="shared" si="6"/>
        <v>539</v>
      </c>
      <c r="W52" s="38">
        <f t="shared" si="0"/>
        <v>537</v>
      </c>
      <c r="X52" s="39">
        <f t="shared" si="1"/>
        <v>1</v>
      </c>
      <c r="Y52" s="38">
        <f t="shared" si="7"/>
        <v>1</v>
      </c>
      <c r="Z52" s="79">
        <f t="shared" si="10"/>
        <v>308</v>
      </c>
      <c r="AA52" s="79">
        <f t="shared" si="9"/>
        <v>73</v>
      </c>
      <c r="AB52" s="80">
        <f t="shared" si="8"/>
        <v>0.99628942486085348</v>
      </c>
      <c r="AC52" s="93">
        <f t="shared" si="5"/>
        <v>0.73333333333333328</v>
      </c>
      <c r="AD52" s="44">
        <v>51</v>
      </c>
      <c r="AE52"/>
      <c r="AF52" s="103"/>
      <c r="AG52" s="103"/>
      <c r="AH52" s="103"/>
      <c r="AI52" s="106"/>
      <c r="AJ52" s="103"/>
      <c r="AK52" s="103"/>
      <c r="AL52" s="103"/>
      <c r="AM52" s="103"/>
      <c r="AN52" s="105"/>
      <c r="AO52" s="105"/>
      <c r="AP52" s="103"/>
      <c r="AQ52" s="103"/>
      <c r="AR52" s="103"/>
      <c r="AS52" s="103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</row>
    <row r="53" spans="1:223">
      <c r="A53" s="193" t="s">
        <v>17</v>
      </c>
      <c r="B53" s="31">
        <v>1</v>
      </c>
      <c r="C53" s="32">
        <v>1</v>
      </c>
      <c r="D53" s="81">
        <v>15</v>
      </c>
      <c r="E53" s="82">
        <v>15</v>
      </c>
      <c r="F53" s="83"/>
      <c r="G53" s="84">
        <v>11</v>
      </c>
      <c r="H53" s="82">
        <v>11</v>
      </c>
      <c r="I53" s="82"/>
      <c r="J53" s="82">
        <v>9</v>
      </c>
      <c r="K53" s="85">
        <v>2</v>
      </c>
      <c r="L53" s="170">
        <v>16</v>
      </c>
      <c r="M53" s="97">
        <v>16</v>
      </c>
      <c r="N53" s="97"/>
      <c r="O53" s="97">
        <v>13</v>
      </c>
      <c r="P53" s="171">
        <v>3</v>
      </c>
      <c r="Q53" s="84">
        <v>16</v>
      </c>
      <c r="R53" s="82">
        <v>16</v>
      </c>
      <c r="S53" s="82"/>
      <c r="T53" s="82">
        <v>7</v>
      </c>
      <c r="U53" s="83">
        <v>2</v>
      </c>
      <c r="V53" s="179">
        <f t="shared" si="6"/>
        <v>59</v>
      </c>
      <c r="W53" s="38">
        <f t="shared" si="0"/>
        <v>59</v>
      </c>
      <c r="X53" s="86"/>
      <c r="Y53" s="38">
        <f t="shared" si="7"/>
        <v>0</v>
      </c>
      <c r="Z53" s="79">
        <f t="shared" si="10"/>
        <v>29</v>
      </c>
      <c r="AA53" s="79">
        <f t="shared" si="9"/>
        <v>7</v>
      </c>
      <c r="AB53" s="80">
        <f t="shared" si="8"/>
        <v>1</v>
      </c>
      <c r="AC53" s="93">
        <f t="shared" si="5"/>
        <v>0.65909090909090906</v>
      </c>
      <c r="AD53" s="32" t="s">
        <v>17</v>
      </c>
      <c r="AE5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</row>
    <row r="54" spans="1:223" ht="13.5" thickBot="1">
      <c r="A54" s="194" t="s">
        <v>18</v>
      </c>
      <c r="B54" s="150">
        <f t="shared" ref="B54:C54" si="11">SUM(B6:B53)</f>
        <v>73</v>
      </c>
      <c r="C54" s="151">
        <f t="shared" si="11"/>
        <v>73</v>
      </c>
      <c r="D54" s="152">
        <f t="shared" ref="D54:U54" si="12">SUM(D6:D53)</f>
        <v>4692</v>
      </c>
      <c r="E54" s="153">
        <f>SUM(E6:E53)</f>
        <v>4683</v>
      </c>
      <c r="F54" s="154">
        <f t="shared" si="12"/>
        <v>9</v>
      </c>
      <c r="G54" s="158">
        <f t="shared" si="12"/>
        <v>4923</v>
      </c>
      <c r="H54" s="153">
        <f t="shared" si="12"/>
        <v>4891</v>
      </c>
      <c r="I54" s="153">
        <f t="shared" si="12"/>
        <v>32</v>
      </c>
      <c r="J54" s="153">
        <f t="shared" si="12"/>
        <v>3381</v>
      </c>
      <c r="K54" s="164">
        <f t="shared" si="12"/>
        <v>797</v>
      </c>
      <c r="L54" s="158">
        <f t="shared" si="12"/>
        <v>5084</v>
      </c>
      <c r="M54" s="153">
        <f t="shared" si="12"/>
        <v>5044</v>
      </c>
      <c r="N54" s="153">
        <f>SUM(N6:N53)</f>
        <v>40</v>
      </c>
      <c r="O54" s="153">
        <f t="shared" si="12"/>
        <v>3243</v>
      </c>
      <c r="P54" s="154">
        <f t="shared" si="12"/>
        <v>702</v>
      </c>
      <c r="Q54" s="158">
        <f t="shared" si="12"/>
        <v>4696</v>
      </c>
      <c r="R54" s="153">
        <f t="shared" si="12"/>
        <v>4671</v>
      </c>
      <c r="S54" s="153">
        <f t="shared" si="12"/>
        <v>25</v>
      </c>
      <c r="T54" s="153">
        <f t="shared" si="12"/>
        <v>2958</v>
      </c>
      <c r="U54" s="154">
        <f t="shared" si="12"/>
        <v>588</v>
      </c>
      <c r="V54" s="87">
        <f t="shared" ref="V54:AA54" si="13">SUM(V6:V53)</f>
        <v>19468</v>
      </c>
      <c r="W54" s="88">
        <f t="shared" si="13"/>
        <v>19362</v>
      </c>
      <c r="X54" s="88">
        <f t="shared" si="13"/>
        <v>81</v>
      </c>
      <c r="Y54" s="88">
        <f t="shared" si="13"/>
        <v>25</v>
      </c>
      <c r="Z54" s="88">
        <f t="shared" si="13"/>
        <v>9582</v>
      </c>
      <c r="AA54" s="88">
        <f t="shared" si="13"/>
        <v>2087</v>
      </c>
      <c r="AB54" s="89">
        <f t="shared" si="8"/>
        <v>0.99455516745428396</v>
      </c>
      <c r="AC54" s="98">
        <f t="shared" si="5"/>
        <v>0.64848402815376283</v>
      </c>
      <c r="AD54" s="101" t="s">
        <v>18</v>
      </c>
      <c r="AE54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</row>
    <row r="55" spans="1:223"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</row>
    <row r="56" spans="1:223">
      <c r="AF56" s="107"/>
      <c r="AG56" s="107"/>
      <c r="AH56" s="107"/>
      <c r="AI56" s="108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</row>
  </sheetData>
  <mergeCells count="17">
    <mergeCell ref="AE1:AW1"/>
    <mergeCell ref="AX1:BG1"/>
    <mergeCell ref="A2:A5"/>
    <mergeCell ref="B2:C4"/>
    <mergeCell ref="D2:F4"/>
    <mergeCell ref="G2:K4"/>
    <mergeCell ref="L2:P4"/>
    <mergeCell ref="Q2:U4"/>
    <mergeCell ref="V2:AC4"/>
    <mergeCell ref="AX2:BC4"/>
    <mergeCell ref="BD2:BG4"/>
    <mergeCell ref="AE2:AE5"/>
    <mergeCell ref="AF2:AJ4"/>
    <mergeCell ref="AK2:AO4"/>
    <mergeCell ref="AD2:AD5"/>
    <mergeCell ref="AP2:AW4"/>
    <mergeCell ref="A1:AC1"/>
  </mergeCells>
  <printOptions gridLines="1"/>
  <pageMargins left="0" right="0" top="0" bottom="0" header="0.51180555555555496" footer="0.51180555555555496"/>
  <pageSetup paperSize="9" scale="54" fitToWidth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Елена</dc:creator>
  <dc:description/>
  <cp:lastModifiedBy>Пользователь Windows</cp:lastModifiedBy>
  <cp:revision>121</cp:revision>
  <cp:lastPrinted>2025-07-18T07:32:03Z</cp:lastPrinted>
  <dcterms:created xsi:type="dcterms:W3CDTF">2003-09-10T08:02:48Z</dcterms:created>
  <dcterms:modified xsi:type="dcterms:W3CDTF">2025-07-18T13:55:03Z</dcterms:modified>
  <dc:language>en-US</dc:language>
</cp:coreProperties>
</file>